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SkyDrive\Work\Конференции и вебинары\Вебинар по моделированию\"/>
    </mc:Choice>
  </mc:AlternateContent>
  <bookViews>
    <workbookView xWindow="10632" yWindow="72" windowWidth="18168" windowHeight="12756" tabRatio="699"/>
  </bookViews>
  <sheets>
    <sheet name="Свод" sheetId="13" r:id="rId1"/>
    <sheet name="Модель продаж" sheetId="1" r:id="rId2"/>
    <sheet name="Модель поступления ДС" sheetId="6" r:id="rId3"/>
    <sheet name="Модель закупок" sheetId="2" r:id="rId4"/>
    <sheet name="Модель расчётов с персоналом" sheetId="4" r:id="rId5"/>
    <sheet name="Модель операционных расходов" sheetId="5" r:id="rId6"/>
    <sheet name="Модель налогов" sheetId="12" r:id="rId7"/>
    <sheet name="Модель изъятия прибыли" sheetId="8" r:id="rId8"/>
    <sheet name="Модель кредитования" sheetId="9" r:id="rId9"/>
    <sheet name="Модель инвестиций" sheetId="10" r:id="rId10"/>
    <sheet name="PL" sheetId="3" r:id="rId11"/>
    <sheet name="CF" sheetId="7" r:id="rId12"/>
    <sheet name="BS" sheetId="11" r:id="rId13"/>
  </sheets>
  <definedNames>
    <definedName name="годовойтемп">'Модель операционных расходов'!$G$3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0" l="1"/>
  <c r="B10" i="10"/>
  <c r="B9" i="10"/>
  <c r="B8" i="10"/>
  <c r="B7" i="10"/>
  <c r="D11" i="10"/>
  <c r="C11" i="10"/>
  <c r="D10" i="10"/>
  <c r="C10" i="10"/>
  <c r="D9" i="10"/>
  <c r="C9" i="10"/>
  <c r="D8" i="10"/>
  <c r="C8" i="10"/>
  <c r="D7" i="10"/>
  <c r="C7" i="10"/>
  <c r="D6" i="10"/>
  <c r="C6" i="10"/>
  <c r="B6" i="10"/>
  <c r="B8" i="9"/>
  <c r="B7" i="9"/>
  <c r="E8" i="9"/>
  <c r="D8" i="9"/>
  <c r="C8" i="9"/>
  <c r="E7" i="9"/>
  <c r="D7" i="9"/>
  <c r="C7" i="9"/>
  <c r="E6" i="9"/>
  <c r="D6" i="9"/>
  <c r="C6" i="9"/>
  <c r="B6" i="9"/>
  <c r="K6" i="8"/>
  <c r="J6" i="8"/>
  <c r="I6" i="8"/>
  <c r="H6" i="8"/>
  <c r="G6" i="8"/>
  <c r="F6" i="8"/>
  <c r="E6" i="8"/>
  <c r="D6" i="8"/>
  <c r="C6" i="8"/>
  <c r="B6" i="8"/>
  <c r="G3" i="5"/>
  <c r="K8" i="1"/>
  <c r="J8" i="1"/>
  <c r="I8" i="1"/>
  <c r="H8" i="1"/>
  <c r="G8" i="1"/>
  <c r="F8" i="1"/>
  <c r="E8" i="1"/>
  <c r="D8" i="1"/>
  <c r="C8" i="1"/>
  <c r="B8" i="1"/>
  <c r="K7" i="1"/>
  <c r="J7" i="1"/>
  <c r="I7" i="1"/>
  <c r="H7" i="1"/>
  <c r="G7" i="1"/>
  <c r="F7" i="1"/>
  <c r="E7" i="1"/>
  <c r="D7" i="1"/>
  <c r="C7" i="1"/>
  <c r="C40" i="7" l="1"/>
  <c r="C10" i="12"/>
  <c r="D40" i="7" s="1"/>
  <c r="C23" i="11"/>
  <c r="C22" i="11" s="1"/>
  <c r="D23" i="11" s="1"/>
  <c r="C69" i="7"/>
  <c r="C15" i="11"/>
  <c r="C6" i="11"/>
  <c r="C4" i="11" s="1"/>
  <c r="D10" i="12" l="1"/>
  <c r="E40" i="7" s="1"/>
  <c r="C14" i="11"/>
  <c r="DQ21" i="10" l="1"/>
  <c r="DP21" i="10"/>
  <c r="DO21" i="10"/>
  <c r="DN21" i="10"/>
  <c r="DM21" i="10"/>
  <c r="DL21" i="10"/>
  <c r="DK21" i="10"/>
  <c r="DJ21" i="10"/>
  <c r="DI21" i="10"/>
  <c r="DH21" i="10"/>
  <c r="DG21" i="10"/>
  <c r="DF21" i="10"/>
  <c r="DE21" i="10"/>
  <c r="DD21" i="10"/>
  <c r="DC21" i="10"/>
  <c r="DB21" i="10"/>
  <c r="DA21" i="10"/>
  <c r="CZ21" i="10"/>
  <c r="CY21" i="10"/>
  <c r="CX21" i="10"/>
  <c r="CW21" i="10"/>
  <c r="CV21" i="10"/>
  <c r="CU21" i="10"/>
  <c r="CT21" i="10"/>
  <c r="CS21" i="10"/>
  <c r="CR21" i="10"/>
  <c r="CQ21" i="10"/>
  <c r="CP21" i="10"/>
  <c r="CO21" i="10"/>
  <c r="CN21" i="10"/>
  <c r="CM21" i="10"/>
  <c r="CL21" i="10"/>
  <c r="CK21" i="10"/>
  <c r="CJ21" i="10"/>
  <c r="CI21" i="10"/>
  <c r="CH21" i="10"/>
  <c r="CG21" i="10"/>
  <c r="CF21" i="10"/>
  <c r="CE21" i="10"/>
  <c r="CD21" i="10"/>
  <c r="CC21" i="10"/>
  <c r="CB21" i="10"/>
  <c r="CA21" i="10"/>
  <c r="BZ21" i="10"/>
  <c r="BY21" i="10"/>
  <c r="BX21" i="10"/>
  <c r="BW21" i="10"/>
  <c r="BV21" i="10"/>
  <c r="BU21" i="10"/>
  <c r="BT21" i="10"/>
  <c r="BS21" i="10"/>
  <c r="BR21" i="10"/>
  <c r="BQ21" i="10"/>
  <c r="BP21" i="10"/>
  <c r="BO21" i="10"/>
  <c r="BN21" i="10"/>
  <c r="BM21" i="10"/>
  <c r="BL21" i="10"/>
  <c r="BK21" i="10"/>
  <c r="BJ21" i="10"/>
  <c r="BI21" i="10"/>
  <c r="BH21" i="10"/>
  <c r="BG21" i="10"/>
  <c r="BF21" i="10"/>
  <c r="BE21" i="10"/>
  <c r="BD21" i="10"/>
  <c r="BC21" i="10"/>
  <c r="BB21" i="10"/>
  <c r="BA21" i="10"/>
  <c r="AZ21" i="10"/>
  <c r="AY21" i="10"/>
  <c r="AX21" i="10"/>
  <c r="AW21" i="10"/>
  <c r="AV21" i="10"/>
  <c r="AU21" i="10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DQ20" i="10"/>
  <c r="DP20" i="10"/>
  <c r="DO20" i="10"/>
  <c r="DN20" i="10"/>
  <c r="DM20" i="10"/>
  <c r="DL20" i="10"/>
  <c r="DK20" i="10"/>
  <c r="DJ20" i="10"/>
  <c r="DI20" i="10"/>
  <c r="DH20" i="10"/>
  <c r="DG20" i="10"/>
  <c r="DF20" i="10"/>
  <c r="DE20" i="10"/>
  <c r="DD20" i="10"/>
  <c r="DC20" i="10"/>
  <c r="DB20" i="10"/>
  <c r="DA20" i="10"/>
  <c r="CZ20" i="10"/>
  <c r="CY20" i="10"/>
  <c r="CX20" i="10"/>
  <c r="CW20" i="10"/>
  <c r="CV20" i="10"/>
  <c r="CU20" i="10"/>
  <c r="CT20" i="10"/>
  <c r="CS20" i="10"/>
  <c r="CR20" i="10"/>
  <c r="CQ20" i="10"/>
  <c r="CP20" i="10"/>
  <c r="CO20" i="10"/>
  <c r="CN20" i="10"/>
  <c r="CM20" i="10"/>
  <c r="CL20" i="10"/>
  <c r="CK20" i="10"/>
  <c r="CJ20" i="10"/>
  <c r="CI20" i="10"/>
  <c r="CH20" i="10"/>
  <c r="CG20" i="10"/>
  <c r="CF20" i="10"/>
  <c r="CE20" i="10"/>
  <c r="CD20" i="10"/>
  <c r="CC20" i="10"/>
  <c r="CB20" i="10"/>
  <c r="CA20" i="10"/>
  <c r="BZ20" i="10"/>
  <c r="BY20" i="10"/>
  <c r="BX20" i="10"/>
  <c r="BW20" i="10"/>
  <c r="BV20" i="10"/>
  <c r="BU20" i="10"/>
  <c r="BT20" i="10"/>
  <c r="BS20" i="10"/>
  <c r="BR20" i="10"/>
  <c r="BQ20" i="10"/>
  <c r="BP20" i="10"/>
  <c r="BO20" i="10"/>
  <c r="BN20" i="10"/>
  <c r="BM20" i="10"/>
  <c r="BL20" i="10"/>
  <c r="BK20" i="10"/>
  <c r="BJ20" i="10"/>
  <c r="BI20" i="10"/>
  <c r="BH20" i="10"/>
  <c r="BG20" i="10"/>
  <c r="BF20" i="10"/>
  <c r="BE20" i="10"/>
  <c r="BD20" i="10"/>
  <c r="BC20" i="10"/>
  <c r="BB20" i="10"/>
  <c r="BA20" i="10"/>
  <c r="AZ20" i="10"/>
  <c r="AY20" i="10"/>
  <c r="AX20" i="10"/>
  <c r="AW20" i="10"/>
  <c r="AV20" i="10"/>
  <c r="AU20" i="10"/>
  <c r="AT20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DQ19" i="10"/>
  <c r="DP19" i="10"/>
  <c r="DO19" i="10"/>
  <c r="DN19" i="10"/>
  <c r="DM19" i="10"/>
  <c r="DL19" i="10"/>
  <c r="DK19" i="10"/>
  <c r="DJ19" i="10"/>
  <c r="DI19" i="10"/>
  <c r="DH19" i="10"/>
  <c r="DG19" i="10"/>
  <c r="DF19" i="10"/>
  <c r="DE19" i="10"/>
  <c r="DD19" i="10"/>
  <c r="DC19" i="10"/>
  <c r="DB19" i="10"/>
  <c r="DA19" i="10"/>
  <c r="CZ19" i="10"/>
  <c r="CY19" i="10"/>
  <c r="CX19" i="10"/>
  <c r="CW19" i="10"/>
  <c r="CV19" i="10"/>
  <c r="CU19" i="10"/>
  <c r="CT19" i="10"/>
  <c r="CS19" i="10"/>
  <c r="CR19" i="10"/>
  <c r="CQ19" i="10"/>
  <c r="CP19" i="10"/>
  <c r="CO19" i="10"/>
  <c r="CN19" i="10"/>
  <c r="CM19" i="10"/>
  <c r="CL19" i="10"/>
  <c r="CK19" i="10"/>
  <c r="CJ19" i="10"/>
  <c r="CI19" i="10"/>
  <c r="CH19" i="10"/>
  <c r="CG19" i="10"/>
  <c r="CF19" i="10"/>
  <c r="CE19" i="10"/>
  <c r="CD19" i="10"/>
  <c r="CC19" i="10"/>
  <c r="CB19" i="10"/>
  <c r="CA19" i="10"/>
  <c r="BZ19" i="10"/>
  <c r="BY19" i="10"/>
  <c r="BX19" i="10"/>
  <c r="BW19" i="10"/>
  <c r="BV19" i="10"/>
  <c r="BU19" i="10"/>
  <c r="BT19" i="10"/>
  <c r="BS19" i="10"/>
  <c r="BR19" i="10"/>
  <c r="BQ19" i="10"/>
  <c r="BP19" i="10"/>
  <c r="BO19" i="10"/>
  <c r="BN19" i="10"/>
  <c r="BM19" i="10"/>
  <c r="BL19" i="10"/>
  <c r="BK19" i="10"/>
  <c r="BJ19" i="10"/>
  <c r="BI19" i="10"/>
  <c r="BH19" i="10"/>
  <c r="BG19" i="10"/>
  <c r="BF19" i="10"/>
  <c r="BE19" i="10"/>
  <c r="BD19" i="10"/>
  <c r="BC19" i="10"/>
  <c r="BB19" i="10"/>
  <c r="BA19" i="10"/>
  <c r="AZ19" i="10"/>
  <c r="AY19" i="10"/>
  <c r="AX19" i="10"/>
  <c r="AW19" i="10"/>
  <c r="AV19" i="10"/>
  <c r="AU19" i="10"/>
  <c r="AT19" i="10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DQ18" i="10"/>
  <c r="DP18" i="10"/>
  <c r="DO18" i="10"/>
  <c r="DN18" i="10"/>
  <c r="DM18" i="10"/>
  <c r="DL18" i="10"/>
  <c r="DK18" i="10"/>
  <c r="DJ18" i="10"/>
  <c r="DI18" i="10"/>
  <c r="DH18" i="10"/>
  <c r="DG18" i="10"/>
  <c r="DF18" i="10"/>
  <c r="DE18" i="10"/>
  <c r="DD18" i="10"/>
  <c r="DC18" i="10"/>
  <c r="DB18" i="10"/>
  <c r="DA18" i="10"/>
  <c r="CZ18" i="10"/>
  <c r="CY18" i="10"/>
  <c r="CX18" i="10"/>
  <c r="CW18" i="10"/>
  <c r="CV18" i="10"/>
  <c r="CU18" i="10"/>
  <c r="CT18" i="10"/>
  <c r="CS18" i="10"/>
  <c r="CR18" i="10"/>
  <c r="CQ18" i="10"/>
  <c r="CP18" i="10"/>
  <c r="CO18" i="10"/>
  <c r="CN18" i="10"/>
  <c r="CM18" i="10"/>
  <c r="CL18" i="10"/>
  <c r="CK18" i="10"/>
  <c r="CJ18" i="10"/>
  <c r="CI18" i="10"/>
  <c r="CH18" i="10"/>
  <c r="CG18" i="10"/>
  <c r="CF18" i="10"/>
  <c r="CE18" i="10"/>
  <c r="CD18" i="10"/>
  <c r="CC18" i="10"/>
  <c r="CB18" i="10"/>
  <c r="CA18" i="10"/>
  <c r="BZ18" i="10"/>
  <c r="BY18" i="10"/>
  <c r="BX18" i="10"/>
  <c r="BW18" i="10"/>
  <c r="BV18" i="10"/>
  <c r="BU18" i="10"/>
  <c r="BT18" i="10"/>
  <c r="BS18" i="10"/>
  <c r="BR18" i="10"/>
  <c r="BQ18" i="10"/>
  <c r="BP18" i="10"/>
  <c r="BO18" i="10"/>
  <c r="BN18" i="10"/>
  <c r="BM18" i="10"/>
  <c r="BL18" i="10"/>
  <c r="BK18" i="10"/>
  <c r="BJ18" i="10"/>
  <c r="BI18" i="10"/>
  <c r="BH18" i="10"/>
  <c r="BG18" i="10"/>
  <c r="BF18" i="10"/>
  <c r="BE18" i="10"/>
  <c r="BD18" i="10"/>
  <c r="BC18" i="10"/>
  <c r="BB18" i="10"/>
  <c r="BA18" i="10"/>
  <c r="AZ18" i="10"/>
  <c r="AY18" i="10"/>
  <c r="AX18" i="10"/>
  <c r="AW18" i="10"/>
  <c r="AV18" i="10"/>
  <c r="AU18" i="10"/>
  <c r="AT1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DQ17" i="10"/>
  <c r="DP17" i="10"/>
  <c r="DO17" i="10"/>
  <c r="DN17" i="10"/>
  <c r="DM17" i="10"/>
  <c r="DL17" i="10"/>
  <c r="DK17" i="10"/>
  <c r="DJ17" i="10"/>
  <c r="DI17" i="10"/>
  <c r="DH17" i="10"/>
  <c r="DG17" i="10"/>
  <c r="DF17" i="10"/>
  <c r="DE17" i="10"/>
  <c r="DD17" i="10"/>
  <c r="DC17" i="10"/>
  <c r="DB17" i="10"/>
  <c r="DA17" i="10"/>
  <c r="CZ17" i="10"/>
  <c r="CY17" i="10"/>
  <c r="CX17" i="10"/>
  <c r="CW17" i="10"/>
  <c r="CV17" i="10"/>
  <c r="CU17" i="10"/>
  <c r="CT17" i="10"/>
  <c r="CS17" i="10"/>
  <c r="CR17" i="10"/>
  <c r="CQ17" i="10"/>
  <c r="CP17" i="10"/>
  <c r="CO17" i="10"/>
  <c r="CN17" i="10"/>
  <c r="CM17" i="10"/>
  <c r="CL17" i="10"/>
  <c r="CK17" i="10"/>
  <c r="CJ17" i="10"/>
  <c r="CI17" i="10"/>
  <c r="CH17" i="10"/>
  <c r="CG17" i="10"/>
  <c r="CF17" i="10"/>
  <c r="CE17" i="10"/>
  <c r="CD17" i="10"/>
  <c r="CC17" i="10"/>
  <c r="CB17" i="10"/>
  <c r="CA17" i="10"/>
  <c r="BZ17" i="10"/>
  <c r="BY17" i="10"/>
  <c r="BX17" i="10"/>
  <c r="BW17" i="10"/>
  <c r="BV17" i="10"/>
  <c r="BU17" i="10"/>
  <c r="BT17" i="10"/>
  <c r="BS17" i="10"/>
  <c r="BR17" i="10"/>
  <c r="BQ17" i="10"/>
  <c r="BP17" i="10"/>
  <c r="BO17" i="10"/>
  <c r="BN17" i="10"/>
  <c r="BM17" i="10"/>
  <c r="BL17" i="10"/>
  <c r="BK17" i="10"/>
  <c r="BJ17" i="10"/>
  <c r="BI17" i="10"/>
  <c r="BH17" i="10"/>
  <c r="BG17" i="10"/>
  <c r="BF17" i="10"/>
  <c r="BE17" i="10"/>
  <c r="BD17" i="10"/>
  <c r="BC17" i="10"/>
  <c r="BB17" i="10"/>
  <c r="BA17" i="10"/>
  <c r="AZ17" i="10"/>
  <c r="AY17" i="10"/>
  <c r="AX17" i="10"/>
  <c r="AW17" i="10"/>
  <c r="AV17" i="10"/>
  <c r="AU17" i="10"/>
  <c r="AT17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DQ16" i="10"/>
  <c r="DP16" i="10"/>
  <c r="DO16" i="10"/>
  <c r="DN16" i="10"/>
  <c r="DM16" i="10"/>
  <c r="DL16" i="10"/>
  <c r="DK16" i="10"/>
  <c r="DJ16" i="10"/>
  <c r="DI16" i="10"/>
  <c r="DH16" i="10"/>
  <c r="DG16" i="10"/>
  <c r="DF16" i="10"/>
  <c r="DE16" i="10"/>
  <c r="DD16" i="10"/>
  <c r="DC16" i="10"/>
  <c r="DB16" i="10"/>
  <c r="DA16" i="10"/>
  <c r="CZ16" i="10"/>
  <c r="CY16" i="10"/>
  <c r="CX16" i="10"/>
  <c r="CW16" i="10"/>
  <c r="CV16" i="10"/>
  <c r="CU16" i="10"/>
  <c r="CT16" i="10"/>
  <c r="CS16" i="10"/>
  <c r="CR16" i="10"/>
  <c r="CQ16" i="10"/>
  <c r="CP16" i="10"/>
  <c r="CO16" i="10"/>
  <c r="CN16" i="10"/>
  <c r="CM16" i="10"/>
  <c r="CL16" i="10"/>
  <c r="CK16" i="10"/>
  <c r="CJ16" i="10"/>
  <c r="CI16" i="10"/>
  <c r="CH16" i="10"/>
  <c r="CG16" i="10"/>
  <c r="CF16" i="10"/>
  <c r="CE16" i="10"/>
  <c r="CD16" i="10"/>
  <c r="CC16" i="10"/>
  <c r="CB16" i="10"/>
  <c r="CA16" i="10"/>
  <c r="BZ16" i="10"/>
  <c r="BY16" i="10"/>
  <c r="BX16" i="10"/>
  <c r="BW16" i="10"/>
  <c r="BV16" i="10"/>
  <c r="BU16" i="10"/>
  <c r="BT16" i="10"/>
  <c r="BS16" i="10"/>
  <c r="BR16" i="10"/>
  <c r="BQ16" i="10"/>
  <c r="BP16" i="10"/>
  <c r="BO16" i="10"/>
  <c r="BN16" i="10"/>
  <c r="BM16" i="10"/>
  <c r="BL16" i="10"/>
  <c r="BK16" i="10"/>
  <c r="BJ16" i="10"/>
  <c r="BI16" i="10"/>
  <c r="BH16" i="10"/>
  <c r="BG16" i="10"/>
  <c r="BF16" i="10"/>
  <c r="BE16" i="10"/>
  <c r="BD16" i="10"/>
  <c r="BC16" i="10"/>
  <c r="BB16" i="10"/>
  <c r="BA16" i="10"/>
  <c r="AZ16" i="10"/>
  <c r="AY16" i="10"/>
  <c r="AX16" i="10"/>
  <c r="AW16" i="10"/>
  <c r="AV16" i="10"/>
  <c r="AU16" i="10"/>
  <c r="AT16" i="10"/>
  <c r="AS16" i="10"/>
  <c r="AR16" i="10"/>
  <c r="AQ16" i="10"/>
  <c r="AP16" i="10"/>
  <c r="AO16" i="10"/>
  <c r="AN16" i="10"/>
  <c r="AM16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21" i="10"/>
  <c r="B35" i="10" s="1"/>
  <c r="B20" i="10"/>
  <c r="B34" i="10" s="1"/>
  <c r="B19" i="10"/>
  <c r="B33" i="10" s="1"/>
  <c r="C26" i="10" s="1"/>
  <c r="B18" i="10"/>
  <c r="B32" i="10" s="1"/>
  <c r="C25" i="10" s="1"/>
  <c r="B17" i="10"/>
  <c r="B31" i="10" s="1"/>
  <c r="B16" i="10"/>
  <c r="B30" i="10" s="1"/>
  <c r="C23" i="10" s="1"/>
  <c r="C24" i="10" l="1"/>
  <c r="C31" i="10" s="1"/>
  <c r="C27" i="10"/>
  <c r="C34" i="10" s="1"/>
  <c r="C28" i="10"/>
  <c r="C35" i="10" s="1"/>
  <c r="C33" i="10"/>
  <c r="C32" i="10"/>
  <c r="C30" i="10"/>
  <c r="B29" i="10"/>
  <c r="D12" i="11" s="1"/>
  <c r="B22" i="10"/>
  <c r="C44" i="3" s="1"/>
  <c r="DQ15" i="10"/>
  <c r="DR63" i="7" s="1"/>
  <c r="DP15" i="10"/>
  <c r="DQ63" i="7" s="1"/>
  <c r="DO15" i="10"/>
  <c r="DP63" i="7" s="1"/>
  <c r="DN15" i="10"/>
  <c r="DO63" i="7" s="1"/>
  <c r="DM15" i="10"/>
  <c r="DN63" i="7" s="1"/>
  <c r="DL15" i="10"/>
  <c r="DM63" i="7" s="1"/>
  <c r="DK15" i="10"/>
  <c r="DL63" i="7" s="1"/>
  <c r="DJ15" i="10"/>
  <c r="DK63" i="7" s="1"/>
  <c r="DI15" i="10"/>
  <c r="DJ63" i="7" s="1"/>
  <c r="DH15" i="10"/>
  <c r="DI63" i="7" s="1"/>
  <c r="DG15" i="10"/>
  <c r="DH63" i="7" s="1"/>
  <c r="DF15" i="10"/>
  <c r="DG63" i="7" s="1"/>
  <c r="DE15" i="10"/>
  <c r="DF63" i="7" s="1"/>
  <c r="DD15" i="10"/>
  <c r="DE63" i="7" s="1"/>
  <c r="DC15" i="10"/>
  <c r="DD63" i="7" s="1"/>
  <c r="DB15" i="10"/>
  <c r="DC63" i="7" s="1"/>
  <c r="DA15" i="10"/>
  <c r="DB63" i="7" s="1"/>
  <c r="CZ15" i="10"/>
  <c r="DA63" i="7" s="1"/>
  <c r="CY15" i="10"/>
  <c r="CZ63" i="7" s="1"/>
  <c r="CX15" i="10"/>
  <c r="CY63" i="7" s="1"/>
  <c r="CW15" i="10"/>
  <c r="CX63" i="7" s="1"/>
  <c r="CV15" i="10"/>
  <c r="CW63" i="7" s="1"/>
  <c r="CU15" i="10"/>
  <c r="CV63" i="7" s="1"/>
  <c r="CT15" i="10"/>
  <c r="CU63" i="7" s="1"/>
  <c r="CS15" i="10"/>
  <c r="CT63" i="7" s="1"/>
  <c r="CR15" i="10"/>
  <c r="CS63" i="7" s="1"/>
  <c r="CQ15" i="10"/>
  <c r="CR63" i="7" s="1"/>
  <c r="CP15" i="10"/>
  <c r="CQ63" i="7" s="1"/>
  <c r="CO15" i="10"/>
  <c r="CP63" i="7" s="1"/>
  <c r="CN15" i="10"/>
  <c r="CO63" i="7" s="1"/>
  <c r="CM15" i="10"/>
  <c r="CN63" i="7" s="1"/>
  <c r="CL15" i="10"/>
  <c r="CM63" i="7" s="1"/>
  <c r="CK15" i="10"/>
  <c r="CL63" i="7" s="1"/>
  <c r="CJ15" i="10"/>
  <c r="CK63" i="7" s="1"/>
  <c r="CI15" i="10"/>
  <c r="CJ63" i="7" s="1"/>
  <c r="CH15" i="10"/>
  <c r="CI63" i="7" s="1"/>
  <c r="CG15" i="10"/>
  <c r="CH63" i="7" s="1"/>
  <c r="CF15" i="10"/>
  <c r="CG63" i="7" s="1"/>
  <c r="CE15" i="10"/>
  <c r="CF63" i="7" s="1"/>
  <c r="CD15" i="10"/>
  <c r="CE63" i="7" s="1"/>
  <c r="CC15" i="10"/>
  <c r="CD63" i="7" s="1"/>
  <c r="CB15" i="10"/>
  <c r="CC63" i="7" s="1"/>
  <c r="CA15" i="10"/>
  <c r="CB63" i="7" s="1"/>
  <c r="BZ15" i="10"/>
  <c r="CA63" i="7" s="1"/>
  <c r="BY15" i="10"/>
  <c r="BZ63" i="7" s="1"/>
  <c r="BX15" i="10"/>
  <c r="BY63" i="7" s="1"/>
  <c r="BW15" i="10"/>
  <c r="BX63" i="7" s="1"/>
  <c r="BV15" i="10"/>
  <c r="BW63" i="7" s="1"/>
  <c r="BU15" i="10"/>
  <c r="BV63" i="7" s="1"/>
  <c r="BT15" i="10"/>
  <c r="BU63" i="7" s="1"/>
  <c r="BS15" i="10"/>
  <c r="BT63" i="7" s="1"/>
  <c r="BR15" i="10"/>
  <c r="BS63" i="7" s="1"/>
  <c r="BQ15" i="10"/>
  <c r="BR63" i="7" s="1"/>
  <c r="BP15" i="10"/>
  <c r="BQ63" i="7" s="1"/>
  <c r="BO15" i="10"/>
  <c r="BP63" i="7" s="1"/>
  <c r="BN15" i="10"/>
  <c r="BO63" i="7" s="1"/>
  <c r="BM15" i="10"/>
  <c r="BN63" i="7" s="1"/>
  <c r="BL15" i="10"/>
  <c r="BM63" i="7" s="1"/>
  <c r="BK15" i="10"/>
  <c r="BL63" i="7" s="1"/>
  <c r="BJ15" i="10"/>
  <c r="BK63" i="7" s="1"/>
  <c r="BI15" i="10"/>
  <c r="BJ63" i="7" s="1"/>
  <c r="BH15" i="10"/>
  <c r="BI63" i="7" s="1"/>
  <c r="BG15" i="10"/>
  <c r="BH63" i="7" s="1"/>
  <c r="BF15" i="10"/>
  <c r="BG63" i="7" s="1"/>
  <c r="BE15" i="10"/>
  <c r="BF63" i="7" s="1"/>
  <c r="BD15" i="10"/>
  <c r="BE63" i="7" s="1"/>
  <c r="BC15" i="10"/>
  <c r="BD63" i="7" s="1"/>
  <c r="BB15" i="10"/>
  <c r="BC63" i="7" s="1"/>
  <c r="BA15" i="10"/>
  <c r="BB63" i="7" s="1"/>
  <c r="AZ15" i="10"/>
  <c r="BA63" i="7" s="1"/>
  <c r="AY15" i="10"/>
  <c r="AZ63" i="7" s="1"/>
  <c r="AX15" i="10"/>
  <c r="AY63" i="7" s="1"/>
  <c r="AW15" i="10"/>
  <c r="AX63" i="7" s="1"/>
  <c r="AV15" i="10"/>
  <c r="AW63" i="7" s="1"/>
  <c r="AU15" i="10"/>
  <c r="AV63" i="7" s="1"/>
  <c r="AT15" i="10"/>
  <c r="AU63" i="7" s="1"/>
  <c r="AS15" i="10"/>
  <c r="AT63" i="7" s="1"/>
  <c r="AR15" i="10"/>
  <c r="AS63" i="7" s="1"/>
  <c r="AQ15" i="10"/>
  <c r="AR63" i="7" s="1"/>
  <c r="AP15" i="10"/>
  <c r="AQ63" i="7" s="1"/>
  <c r="AO15" i="10"/>
  <c r="AP63" i="7" s="1"/>
  <c r="AN15" i="10"/>
  <c r="AO63" i="7" s="1"/>
  <c r="AM15" i="10"/>
  <c r="AN63" i="7" s="1"/>
  <c r="AL15" i="10"/>
  <c r="AM63" i="7" s="1"/>
  <c r="AK15" i="10"/>
  <c r="AL63" i="7" s="1"/>
  <c r="AJ15" i="10"/>
  <c r="AK63" i="7" s="1"/>
  <c r="AI15" i="10"/>
  <c r="AJ63" i="7" s="1"/>
  <c r="AH15" i="10"/>
  <c r="AI63" i="7" s="1"/>
  <c r="AG15" i="10"/>
  <c r="AH63" i="7" s="1"/>
  <c r="AF15" i="10"/>
  <c r="AG63" i="7" s="1"/>
  <c r="AE15" i="10"/>
  <c r="AF63" i="7" s="1"/>
  <c r="AD15" i="10"/>
  <c r="AE63" i="7" s="1"/>
  <c r="AC15" i="10"/>
  <c r="AD63" i="7" s="1"/>
  <c r="AB15" i="10"/>
  <c r="AC63" i="7" s="1"/>
  <c r="AA15" i="10"/>
  <c r="AB63" i="7" s="1"/>
  <c r="Z15" i="10"/>
  <c r="AA63" i="7" s="1"/>
  <c r="Y15" i="10"/>
  <c r="Z63" i="7" s="1"/>
  <c r="X15" i="10"/>
  <c r="Y63" i="7" s="1"/>
  <c r="W15" i="10"/>
  <c r="X63" i="7" s="1"/>
  <c r="V15" i="10"/>
  <c r="W63" i="7" s="1"/>
  <c r="U15" i="10"/>
  <c r="V63" i="7" s="1"/>
  <c r="T15" i="10"/>
  <c r="U63" i="7" s="1"/>
  <c r="S15" i="10"/>
  <c r="T63" i="7" s="1"/>
  <c r="R15" i="10"/>
  <c r="S63" i="7" s="1"/>
  <c r="Q15" i="10"/>
  <c r="R63" i="7" s="1"/>
  <c r="P15" i="10"/>
  <c r="Q63" i="7" s="1"/>
  <c r="O15" i="10"/>
  <c r="P63" i="7" s="1"/>
  <c r="N15" i="10"/>
  <c r="O63" i="7" s="1"/>
  <c r="M15" i="10"/>
  <c r="N63" i="7" s="1"/>
  <c r="L15" i="10"/>
  <c r="M63" i="7" s="1"/>
  <c r="K15" i="10"/>
  <c r="L63" i="7" s="1"/>
  <c r="J15" i="10"/>
  <c r="K63" i="7" s="1"/>
  <c r="I15" i="10"/>
  <c r="J63" i="7" s="1"/>
  <c r="H15" i="10"/>
  <c r="I63" i="7" s="1"/>
  <c r="G15" i="10"/>
  <c r="H63" i="7" s="1"/>
  <c r="F15" i="10"/>
  <c r="G63" i="7" s="1"/>
  <c r="E15" i="10"/>
  <c r="F63" i="7" s="1"/>
  <c r="D15" i="10"/>
  <c r="E63" i="7" s="1"/>
  <c r="C15" i="10"/>
  <c r="D63" i="7" s="1"/>
  <c r="B15" i="10"/>
  <c r="C63" i="7" s="1"/>
  <c r="D24" i="10" l="1"/>
  <c r="D31" i="10"/>
  <c r="D25" i="10"/>
  <c r="D32" i="10" s="1"/>
  <c r="E25" i="10" s="1"/>
  <c r="E32" i="10" s="1"/>
  <c r="D26" i="10"/>
  <c r="D33" i="10" s="1"/>
  <c r="E26" i="10" s="1"/>
  <c r="E33" i="10" s="1"/>
  <c r="D23" i="10"/>
  <c r="D30" i="10" s="1"/>
  <c r="E23" i="10" s="1"/>
  <c r="D27" i="10"/>
  <c r="D34" i="10" s="1"/>
  <c r="E27" i="10" s="1"/>
  <c r="E34" i="10" s="1"/>
  <c r="F27" i="10" s="1"/>
  <c r="F34" i="10" s="1"/>
  <c r="D28" i="10"/>
  <c r="C29" i="10"/>
  <c r="E12" i="11" s="1"/>
  <c r="C22" i="10"/>
  <c r="D44" i="3" s="1"/>
  <c r="E24" i="10"/>
  <c r="E31" i="10" s="1"/>
  <c r="C19" i="9"/>
  <c r="C18" i="9"/>
  <c r="C16" i="9" s="1"/>
  <c r="C17" i="9"/>
  <c r="C23" i="9"/>
  <c r="C22" i="9"/>
  <c r="C21" i="9"/>
  <c r="B24" i="9"/>
  <c r="D21" i="11" s="1"/>
  <c r="DQ15" i="9"/>
  <c r="DP15" i="9"/>
  <c r="DO15" i="9"/>
  <c r="DN15" i="9"/>
  <c r="DM15" i="9"/>
  <c r="DL15" i="9"/>
  <c r="DK15" i="9"/>
  <c r="DJ15" i="9"/>
  <c r="DI15" i="9"/>
  <c r="DH15" i="9"/>
  <c r="DG15" i="9"/>
  <c r="DF15" i="9"/>
  <c r="DE15" i="9"/>
  <c r="DD15" i="9"/>
  <c r="DC15" i="9"/>
  <c r="DB15" i="9"/>
  <c r="DA15" i="9"/>
  <c r="CZ15" i="9"/>
  <c r="CY15" i="9"/>
  <c r="CX15" i="9"/>
  <c r="CW15" i="9"/>
  <c r="CV15" i="9"/>
  <c r="CU15" i="9"/>
  <c r="CT15" i="9"/>
  <c r="CS15" i="9"/>
  <c r="CR15" i="9"/>
  <c r="CQ15" i="9"/>
  <c r="CP15" i="9"/>
  <c r="CO15" i="9"/>
  <c r="CN15" i="9"/>
  <c r="CM15" i="9"/>
  <c r="CL15" i="9"/>
  <c r="CK15" i="9"/>
  <c r="CJ15" i="9"/>
  <c r="CI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DQ14" i="9"/>
  <c r="DP14" i="9"/>
  <c r="DO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B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C26" i="9" s="1"/>
  <c r="D22" i="9" s="1"/>
  <c r="D26" i="9" s="1"/>
  <c r="E18" i="9" s="1"/>
  <c r="DQ13" i="9"/>
  <c r="DP13" i="9"/>
  <c r="DO13" i="9"/>
  <c r="DN13" i="9"/>
  <c r="DM13" i="9"/>
  <c r="DL13" i="9"/>
  <c r="DK13" i="9"/>
  <c r="DJ13" i="9"/>
  <c r="DI13" i="9"/>
  <c r="DH13" i="9"/>
  <c r="DG13" i="9"/>
  <c r="DF13" i="9"/>
  <c r="DE13" i="9"/>
  <c r="DD13" i="9"/>
  <c r="DC13" i="9"/>
  <c r="DB13" i="9"/>
  <c r="DA13" i="9"/>
  <c r="CZ13" i="9"/>
  <c r="CY13" i="9"/>
  <c r="CX13" i="9"/>
  <c r="CW13" i="9"/>
  <c r="CV13" i="9"/>
  <c r="CU13" i="9"/>
  <c r="CT13" i="9"/>
  <c r="CS13" i="9"/>
  <c r="CR13" i="9"/>
  <c r="CQ13" i="9"/>
  <c r="CP13" i="9"/>
  <c r="CO13" i="9"/>
  <c r="CN13" i="9"/>
  <c r="CM13" i="9"/>
  <c r="CL13" i="9"/>
  <c r="CK13" i="9"/>
  <c r="CJ13" i="9"/>
  <c r="CI13" i="9"/>
  <c r="CH13" i="9"/>
  <c r="CG13" i="9"/>
  <c r="CF13" i="9"/>
  <c r="CE13" i="9"/>
  <c r="CD13" i="9"/>
  <c r="CC13" i="9"/>
  <c r="CB13" i="9"/>
  <c r="CA13" i="9"/>
  <c r="BZ13" i="9"/>
  <c r="BY13" i="9"/>
  <c r="BX13" i="9"/>
  <c r="BW13" i="9"/>
  <c r="BV13" i="9"/>
  <c r="BU13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5" i="9"/>
  <c r="B14" i="9"/>
  <c r="B13" i="9"/>
  <c r="B20" i="9"/>
  <c r="C52" i="7" s="1"/>
  <c r="C50" i="7" s="1"/>
  <c r="B16" i="9"/>
  <c r="C32" i="7" s="1"/>
  <c r="DQ51" i="7"/>
  <c r="DR25" i="11" s="1"/>
  <c r="DP51" i="7"/>
  <c r="DQ25" i="11" s="1"/>
  <c r="DO51" i="7"/>
  <c r="DP25" i="11" s="1"/>
  <c r="DM51" i="7"/>
  <c r="DN25" i="11" s="1"/>
  <c r="DL51" i="7"/>
  <c r="DM25" i="11" s="1"/>
  <c r="DK51" i="7"/>
  <c r="DL25" i="11" s="1"/>
  <c r="DI51" i="7"/>
  <c r="DJ25" i="11" s="1"/>
  <c r="DH51" i="7"/>
  <c r="DI25" i="11" s="1"/>
  <c r="DG51" i="7"/>
  <c r="DH25" i="11" s="1"/>
  <c r="DE51" i="7"/>
  <c r="DF25" i="11" s="1"/>
  <c r="DD51" i="7"/>
  <c r="DE25" i="11" s="1"/>
  <c r="DC51" i="7"/>
  <c r="DD25" i="11" s="1"/>
  <c r="DA51" i="7"/>
  <c r="DB25" i="11" s="1"/>
  <c r="CZ51" i="7"/>
  <c r="DA25" i="11" s="1"/>
  <c r="CY51" i="7"/>
  <c r="CZ25" i="11" s="1"/>
  <c r="CW51" i="7"/>
  <c r="CX25" i="11" s="1"/>
  <c r="CV51" i="7"/>
  <c r="CW25" i="11" s="1"/>
  <c r="CU51" i="7"/>
  <c r="CV25" i="11" s="1"/>
  <c r="CS51" i="7"/>
  <c r="CT25" i="11" s="1"/>
  <c r="CR51" i="7"/>
  <c r="CS25" i="11" s="1"/>
  <c r="CQ51" i="7"/>
  <c r="CR25" i="11" s="1"/>
  <c r="CO51" i="7"/>
  <c r="CP25" i="11" s="1"/>
  <c r="CN51" i="7"/>
  <c r="CO25" i="11" s="1"/>
  <c r="CM51" i="7"/>
  <c r="CN25" i="11" s="1"/>
  <c r="CK51" i="7"/>
  <c r="CL25" i="11" s="1"/>
  <c r="CJ51" i="7"/>
  <c r="CK25" i="11" s="1"/>
  <c r="CI51" i="7"/>
  <c r="CJ25" i="11" s="1"/>
  <c r="CG51" i="7"/>
  <c r="CH25" i="11" s="1"/>
  <c r="CF51" i="7"/>
  <c r="CG25" i="11" s="1"/>
  <c r="CE51" i="7"/>
  <c r="CF25" i="11" s="1"/>
  <c r="CC51" i="7"/>
  <c r="CD25" i="11" s="1"/>
  <c r="CB51" i="7"/>
  <c r="CC25" i="11" s="1"/>
  <c r="CA51" i="7"/>
  <c r="CB25" i="11" s="1"/>
  <c r="BY51" i="7"/>
  <c r="BZ25" i="11" s="1"/>
  <c r="BX51" i="7"/>
  <c r="BY25" i="11" s="1"/>
  <c r="BW51" i="7"/>
  <c r="BX25" i="11" s="1"/>
  <c r="BU51" i="7"/>
  <c r="BV25" i="11" s="1"/>
  <c r="BT51" i="7"/>
  <c r="BU25" i="11" s="1"/>
  <c r="BS51" i="7"/>
  <c r="BT25" i="11" s="1"/>
  <c r="BQ51" i="7"/>
  <c r="BR25" i="11" s="1"/>
  <c r="BP51" i="7"/>
  <c r="BQ25" i="11" s="1"/>
  <c r="BO51" i="7"/>
  <c r="BP25" i="11" s="1"/>
  <c r="BM51" i="7"/>
  <c r="BN25" i="11" s="1"/>
  <c r="BL51" i="7"/>
  <c r="BM25" i="11" s="1"/>
  <c r="BK51" i="7"/>
  <c r="BL25" i="11" s="1"/>
  <c r="BI51" i="7"/>
  <c r="BJ25" i="11" s="1"/>
  <c r="BH51" i="7"/>
  <c r="BI25" i="11" s="1"/>
  <c r="BG51" i="7"/>
  <c r="BH25" i="11" s="1"/>
  <c r="BE51" i="7"/>
  <c r="BF25" i="11" s="1"/>
  <c r="BD51" i="7"/>
  <c r="BE25" i="11" s="1"/>
  <c r="BC51" i="7"/>
  <c r="BD25" i="11" s="1"/>
  <c r="BA51" i="7"/>
  <c r="BB25" i="11" s="1"/>
  <c r="AZ51" i="7"/>
  <c r="BA25" i="11" s="1"/>
  <c r="AY51" i="7"/>
  <c r="AZ25" i="11" s="1"/>
  <c r="AW51" i="7"/>
  <c r="AX25" i="11" s="1"/>
  <c r="AV51" i="7"/>
  <c r="AW25" i="11" s="1"/>
  <c r="AU51" i="7"/>
  <c r="AV25" i="11" s="1"/>
  <c r="AS51" i="7"/>
  <c r="AT25" i="11" s="1"/>
  <c r="AR51" i="7"/>
  <c r="AS25" i="11" s="1"/>
  <c r="AQ51" i="7"/>
  <c r="AR25" i="11" s="1"/>
  <c r="AO51" i="7"/>
  <c r="AP25" i="11" s="1"/>
  <c r="AN51" i="7"/>
  <c r="AO25" i="11" s="1"/>
  <c r="AM51" i="7"/>
  <c r="AN25" i="11" s="1"/>
  <c r="AK51" i="7"/>
  <c r="AL25" i="11" s="1"/>
  <c r="AJ51" i="7"/>
  <c r="AK25" i="11" s="1"/>
  <c r="AI51" i="7"/>
  <c r="AJ25" i="11" s="1"/>
  <c r="AG51" i="7"/>
  <c r="AH25" i="11" s="1"/>
  <c r="AF51" i="7"/>
  <c r="AG25" i="11" s="1"/>
  <c r="AE51" i="7"/>
  <c r="AF25" i="11" s="1"/>
  <c r="AC51" i="7"/>
  <c r="AD25" i="11" s="1"/>
  <c r="AB51" i="7"/>
  <c r="AC25" i="11" s="1"/>
  <c r="AA51" i="7"/>
  <c r="AB25" i="11" s="1"/>
  <c r="Y51" i="7"/>
  <c r="Z25" i="11" s="1"/>
  <c r="X51" i="7"/>
  <c r="Y25" i="11" s="1"/>
  <c r="W51" i="7"/>
  <c r="X25" i="11" s="1"/>
  <c r="U51" i="7"/>
  <c r="V25" i="11" s="1"/>
  <c r="T51" i="7"/>
  <c r="U25" i="11" s="1"/>
  <c r="S51" i="7"/>
  <c r="T25" i="11" s="1"/>
  <c r="Q51" i="7"/>
  <c r="R25" i="11" s="1"/>
  <c r="P51" i="7"/>
  <c r="Q25" i="11" s="1"/>
  <c r="O51" i="7"/>
  <c r="P25" i="11" s="1"/>
  <c r="M51" i="7"/>
  <c r="N25" i="11" s="1"/>
  <c r="L51" i="7"/>
  <c r="M25" i="11" s="1"/>
  <c r="K51" i="7"/>
  <c r="L25" i="11" s="1"/>
  <c r="I51" i="7"/>
  <c r="J25" i="11" s="1"/>
  <c r="H51" i="7"/>
  <c r="I25" i="11" s="1"/>
  <c r="G51" i="7"/>
  <c r="H25" i="11" s="1"/>
  <c r="E51" i="7"/>
  <c r="F25" i="11" s="1"/>
  <c r="D51" i="7"/>
  <c r="E25" i="11" s="1"/>
  <c r="C51" i="7"/>
  <c r="D25" i="11" s="1"/>
  <c r="DR11" i="7"/>
  <c r="DQ11" i="7"/>
  <c r="DP11" i="7"/>
  <c r="DO11" i="7"/>
  <c r="DN11" i="7"/>
  <c r="DM11" i="7"/>
  <c r="DL11" i="7"/>
  <c r="DK11" i="7"/>
  <c r="DJ11" i="7"/>
  <c r="DI11" i="7"/>
  <c r="DH11" i="7"/>
  <c r="DG11" i="7"/>
  <c r="DF11" i="7"/>
  <c r="DE11" i="7"/>
  <c r="DD11" i="7"/>
  <c r="DC11" i="7"/>
  <c r="DB11" i="7"/>
  <c r="DA11" i="7"/>
  <c r="CZ11" i="7"/>
  <c r="CY11" i="7"/>
  <c r="CX11" i="7"/>
  <c r="CW11" i="7"/>
  <c r="CV11" i="7"/>
  <c r="CU11" i="7"/>
  <c r="CT11" i="7"/>
  <c r="CS11" i="7"/>
  <c r="CR11" i="7"/>
  <c r="CQ11" i="7"/>
  <c r="CP11" i="7"/>
  <c r="CO11" i="7"/>
  <c r="CN11" i="7"/>
  <c r="CM11" i="7"/>
  <c r="CL11" i="7"/>
  <c r="CK11" i="7"/>
  <c r="CJ11" i="7"/>
  <c r="CI11" i="7"/>
  <c r="CH11" i="7"/>
  <c r="CG11" i="7"/>
  <c r="CF11" i="7"/>
  <c r="CE11" i="7"/>
  <c r="CD11" i="7"/>
  <c r="CC11" i="7"/>
  <c r="CB11" i="7"/>
  <c r="CA11" i="7"/>
  <c r="BZ11" i="7"/>
  <c r="BY11" i="7"/>
  <c r="BX11" i="7"/>
  <c r="BW11" i="7"/>
  <c r="BV11" i="7"/>
  <c r="BU11" i="7"/>
  <c r="BT11" i="7"/>
  <c r="BS11" i="7"/>
  <c r="BR11" i="7"/>
  <c r="BQ11" i="7"/>
  <c r="BP11" i="7"/>
  <c r="BO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B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 s="1"/>
  <c r="DR62" i="7"/>
  <c r="DQ62" i="7"/>
  <c r="DP62" i="7"/>
  <c r="DO62" i="7"/>
  <c r="DN62" i="7"/>
  <c r="DM62" i="7"/>
  <c r="DL62" i="7"/>
  <c r="DK62" i="7"/>
  <c r="DJ62" i="7"/>
  <c r="DI62" i="7"/>
  <c r="DH62" i="7"/>
  <c r="DG62" i="7"/>
  <c r="DF62" i="7"/>
  <c r="DE62" i="7"/>
  <c r="DD62" i="7"/>
  <c r="DC62" i="7"/>
  <c r="DB62" i="7"/>
  <c r="DA62" i="7"/>
  <c r="CZ62" i="7"/>
  <c r="CY62" i="7"/>
  <c r="CX62" i="7"/>
  <c r="CW62" i="7"/>
  <c r="CV62" i="7"/>
  <c r="CU62" i="7"/>
  <c r="CT62" i="7"/>
  <c r="CS62" i="7"/>
  <c r="CR62" i="7"/>
  <c r="CQ62" i="7"/>
  <c r="CP62" i="7"/>
  <c r="CO62" i="7"/>
  <c r="CN62" i="7"/>
  <c r="CM62" i="7"/>
  <c r="CL62" i="7"/>
  <c r="CK62" i="7"/>
  <c r="CJ62" i="7"/>
  <c r="CI62" i="7"/>
  <c r="CH62" i="7"/>
  <c r="CG62" i="7"/>
  <c r="CF62" i="7"/>
  <c r="CE62" i="7"/>
  <c r="CD62" i="7"/>
  <c r="CC62" i="7"/>
  <c r="CB62" i="7"/>
  <c r="CA62" i="7"/>
  <c r="BZ62" i="7"/>
  <c r="BY62" i="7"/>
  <c r="BX62" i="7"/>
  <c r="BW62" i="7"/>
  <c r="BV62" i="7"/>
  <c r="BU62" i="7"/>
  <c r="BT62" i="7"/>
  <c r="BS62" i="7"/>
  <c r="BR62" i="7"/>
  <c r="BQ62" i="7"/>
  <c r="BP62" i="7"/>
  <c r="BO62" i="7"/>
  <c r="BN62" i="7"/>
  <c r="BM62" i="7"/>
  <c r="BL62" i="7"/>
  <c r="BK62" i="7"/>
  <c r="BJ62" i="7"/>
  <c r="BI62" i="7"/>
  <c r="BH62" i="7"/>
  <c r="BG62" i="7"/>
  <c r="BF62" i="7"/>
  <c r="BE62" i="7"/>
  <c r="BD62" i="7"/>
  <c r="BC62" i="7"/>
  <c r="BB62" i="7"/>
  <c r="BA62" i="7"/>
  <c r="AZ62" i="7"/>
  <c r="AY62" i="7"/>
  <c r="AX62" i="7"/>
  <c r="AW62" i="7"/>
  <c r="AV62" i="7"/>
  <c r="AU62" i="7"/>
  <c r="AT62" i="7"/>
  <c r="AS62" i="7"/>
  <c r="AR62" i="7"/>
  <c r="AQ62" i="7"/>
  <c r="AP62" i="7"/>
  <c r="AO62" i="7"/>
  <c r="AN62" i="7"/>
  <c r="AM62" i="7"/>
  <c r="AL62" i="7"/>
  <c r="AK62" i="7"/>
  <c r="AJ62" i="7"/>
  <c r="AI62" i="7"/>
  <c r="AH62" i="7"/>
  <c r="AG62" i="7"/>
  <c r="AF62" i="7"/>
  <c r="AE62" i="7"/>
  <c r="AD62" i="7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DR58" i="7"/>
  <c r="DQ58" i="7"/>
  <c r="DP58" i="7"/>
  <c r="DO58" i="7"/>
  <c r="DN58" i="7"/>
  <c r="DM58" i="7"/>
  <c r="DL58" i="7"/>
  <c r="DK58" i="7"/>
  <c r="DJ58" i="7"/>
  <c r="DI58" i="7"/>
  <c r="DH58" i="7"/>
  <c r="DG58" i="7"/>
  <c r="DF58" i="7"/>
  <c r="DE58" i="7"/>
  <c r="DD58" i="7"/>
  <c r="DC58" i="7"/>
  <c r="DB58" i="7"/>
  <c r="DA58" i="7"/>
  <c r="CZ58" i="7"/>
  <c r="CY58" i="7"/>
  <c r="CX58" i="7"/>
  <c r="CW58" i="7"/>
  <c r="CV58" i="7"/>
  <c r="CU58" i="7"/>
  <c r="CT58" i="7"/>
  <c r="CS58" i="7"/>
  <c r="CR58" i="7"/>
  <c r="CQ58" i="7"/>
  <c r="CP58" i="7"/>
  <c r="CO58" i="7"/>
  <c r="CN58" i="7"/>
  <c r="CM58" i="7"/>
  <c r="CL58" i="7"/>
  <c r="CK58" i="7"/>
  <c r="CJ58" i="7"/>
  <c r="CI58" i="7"/>
  <c r="CH58" i="7"/>
  <c r="CG58" i="7"/>
  <c r="CF58" i="7"/>
  <c r="CE58" i="7"/>
  <c r="CD58" i="7"/>
  <c r="CC58" i="7"/>
  <c r="CB58" i="7"/>
  <c r="CA58" i="7"/>
  <c r="BZ58" i="7"/>
  <c r="BY58" i="7"/>
  <c r="BX58" i="7"/>
  <c r="BW58" i="7"/>
  <c r="BV58" i="7"/>
  <c r="BU58" i="7"/>
  <c r="BT58" i="7"/>
  <c r="BS58" i="7"/>
  <c r="BR58" i="7"/>
  <c r="BQ58" i="7"/>
  <c r="BP58" i="7"/>
  <c r="BO58" i="7"/>
  <c r="BN58" i="7"/>
  <c r="BM58" i="7"/>
  <c r="BL58" i="7"/>
  <c r="BK58" i="7"/>
  <c r="BJ58" i="7"/>
  <c r="BI58" i="7"/>
  <c r="BH58" i="7"/>
  <c r="BG58" i="7"/>
  <c r="BF58" i="7"/>
  <c r="BE58" i="7"/>
  <c r="BD58" i="7"/>
  <c r="BC58" i="7"/>
  <c r="BB58" i="7"/>
  <c r="BA58" i="7"/>
  <c r="AZ58" i="7"/>
  <c r="AY58" i="7"/>
  <c r="AX58" i="7"/>
  <c r="AW58" i="7"/>
  <c r="AV58" i="7"/>
  <c r="AU58" i="7"/>
  <c r="AT58" i="7"/>
  <c r="AS58" i="7"/>
  <c r="AR58" i="7"/>
  <c r="AQ58" i="7"/>
  <c r="AP58" i="7"/>
  <c r="AO58" i="7"/>
  <c r="AN58" i="7"/>
  <c r="AM58" i="7"/>
  <c r="AL58" i="7"/>
  <c r="AK58" i="7"/>
  <c r="AJ58" i="7"/>
  <c r="AI58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62" i="7"/>
  <c r="C66" i="7" s="1"/>
  <c r="C58" i="7"/>
  <c r="BN12" i="9" l="1"/>
  <c r="BO47" i="7" s="1"/>
  <c r="BO45" i="7" s="1"/>
  <c r="AX12" i="9"/>
  <c r="AY47" i="7" s="1"/>
  <c r="AY45" i="7" s="1"/>
  <c r="DB12" i="9"/>
  <c r="DC47" i="7" s="1"/>
  <c r="DC45" i="7" s="1"/>
  <c r="J12" i="9"/>
  <c r="K47" i="7" s="1"/>
  <c r="K45" i="7" s="1"/>
  <c r="CL12" i="9"/>
  <c r="CM47" i="7" s="1"/>
  <c r="CM45" i="7" s="1"/>
  <c r="D32" i="7"/>
  <c r="D34" i="3"/>
  <c r="BD66" i="7"/>
  <c r="DP66" i="7"/>
  <c r="C34" i="3"/>
  <c r="V12" i="9"/>
  <c r="W47" i="7" s="1"/>
  <c r="W45" i="7" s="1"/>
  <c r="D22" i="10"/>
  <c r="E44" i="3" s="1"/>
  <c r="G12" i="9"/>
  <c r="H47" i="7" s="1"/>
  <c r="H45" i="7" s="1"/>
  <c r="K12" i="9"/>
  <c r="L47" i="7" s="1"/>
  <c r="L45" i="7" s="1"/>
  <c r="O12" i="9"/>
  <c r="P47" i="7" s="1"/>
  <c r="P45" i="7" s="1"/>
  <c r="S12" i="9"/>
  <c r="T47" i="7" s="1"/>
  <c r="T45" i="7" s="1"/>
  <c r="W12" i="9"/>
  <c r="X47" i="7" s="1"/>
  <c r="X45" i="7" s="1"/>
  <c r="F12" i="9"/>
  <c r="G47" i="7" s="1"/>
  <c r="G45" i="7" s="1"/>
  <c r="N12" i="9"/>
  <c r="O47" i="7" s="1"/>
  <c r="O45" i="7" s="1"/>
  <c r="R12" i="9"/>
  <c r="S47" i="7" s="1"/>
  <c r="S45" i="7" s="1"/>
  <c r="Z12" i="9"/>
  <c r="AA47" i="7" s="1"/>
  <c r="AA45" i="7" s="1"/>
  <c r="AH12" i="9"/>
  <c r="AI47" i="7" s="1"/>
  <c r="AI45" i="7" s="1"/>
  <c r="AL12" i="9"/>
  <c r="AM47" i="7" s="1"/>
  <c r="AM45" i="7" s="1"/>
  <c r="AP12" i="9"/>
  <c r="AQ47" i="7" s="1"/>
  <c r="AQ45" i="7" s="1"/>
  <c r="BB12" i="9"/>
  <c r="BC47" i="7" s="1"/>
  <c r="BC45" i="7" s="1"/>
  <c r="BF12" i="9"/>
  <c r="BG47" i="7" s="1"/>
  <c r="BG45" i="7" s="1"/>
  <c r="BR12" i="9"/>
  <c r="BS47" i="7" s="1"/>
  <c r="BS45" i="7" s="1"/>
  <c r="BV12" i="9"/>
  <c r="BW47" i="7" s="1"/>
  <c r="BW45" i="7" s="1"/>
  <c r="CD12" i="9"/>
  <c r="CE47" i="7" s="1"/>
  <c r="CE45" i="7" s="1"/>
  <c r="CH12" i="9"/>
  <c r="CI47" i="7" s="1"/>
  <c r="CI45" i="7" s="1"/>
  <c r="CT12" i="9"/>
  <c r="CU47" i="7" s="1"/>
  <c r="CU45" i="7" s="1"/>
  <c r="CX12" i="9"/>
  <c r="CY47" i="7" s="1"/>
  <c r="CY45" i="7" s="1"/>
  <c r="DJ12" i="9"/>
  <c r="DK47" i="7" s="1"/>
  <c r="DK45" i="7" s="1"/>
  <c r="DN12" i="9"/>
  <c r="DO47" i="7" s="1"/>
  <c r="DO45" i="7" s="1"/>
  <c r="D35" i="10"/>
  <c r="K66" i="7"/>
  <c r="S66" i="7"/>
  <c r="AA66" i="7"/>
  <c r="AI66" i="7"/>
  <c r="AQ66" i="7"/>
  <c r="AY66" i="7"/>
  <c r="BG66" i="7"/>
  <c r="BO66" i="7"/>
  <c r="CA66" i="7"/>
  <c r="CI66" i="7"/>
  <c r="CM66" i="7"/>
  <c r="CY66" i="7"/>
  <c r="DC66" i="7"/>
  <c r="DK66" i="7"/>
  <c r="G66" i="7"/>
  <c r="O66" i="7"/>
  <c r="W66" i="7"/>
  <c r="AE66" i="7"/>
  <c r="AM66" i="7"/>
  <c r="AU66" i="7"/>
  <c r="BC66" i="7"/>
  <c r="BK66" i="7"/>
  <c r="BS66" i="7"/>
  <c r="BW66" i="7"/>
  <c r="CE66" i="7"/>
  <c r="CQ66" i="7"/>
  <c r="CU66" i="7"/>
  <c r="DG66" i="7"/>
  <c r="DO66" i="7"/>
  <c r="F26" i="10"/>
  <c r="F33" i="10" s="1"/>
  <c r="F25" i="10"/>
  <c r="F32" i="10" s="1"/>
  <c r="F24" i="10"/>
  <c r="F31" i="10" s="1"/>
  <c r="G27" i="10"/>
  <c r="G34" i="10" s="1"/>
  <c r="E30" i="10"/>
  <c r="D12" i="9"/>
  <c r="E47" i="7" s="1"/>
  <c r="E45" i="7" s="1"/>
  <c r="H12" i="9"/>
  <c r="I47" i="7" s="1"/>
  <c r="I45" i="7" s="1"/>
  <c r="L12" i="9"/>
  <c r="M47" i="7" s="1"/>
  <c r="M45" i="7" s="1"/>
  <c r="P12" i="9"/>
  <c r="Q47" i="7" s="1"/>
  <c r="Q45" i="7" s="1"/>
  <c r="T12" i="9"/>
  <c r="U47" i="7" s="1"/>
  <c r="U45" i="7" s="1"/>
  <c r="X12" i="9"/>
  <c r="Y47" i="7" s="1"/>
  <c r="Y45" i="7" s="1"/>
  <c r="AB12" i="9"/>
  <c r="AC47" i="7" s="1"/>
  <c r="AC45" i="7" s="1"/>
  <c r="AF12" i="9"/>
  <c r="AG47" i="7" s="1"/>
  <c r="AG45" i="7" s="1"/>
  <c r="AJ12" i="9"/>
  <c r="AK47" i="7" s="1"/>
  <c r="AK45" i="7" s="1"/>
  <c r="AN12" i="9"/>
  <c r="AO47" i="7" s="1"/>
  <c r="AO45" i="7" s="1"/>
  <c r="AR12" i="9"/>
  <c r="AS47" i="7" s="1"/>
  <c r="AS45" i="7" s="1"/>
  <c r="AV12" i="9"/>
  <c r="AW47" i="7" s="1"/>
  <c r="AW45" i="7" s="1"/>
  <c r="AZ12" i="9"/>
  <c r="BA47" i="7" s="1"/>
  <c r="BA45" i="7" s="1"/>
  <c r="BD12" i="9"/>
  <c r="BE47" i="7" s="1"/>
  <c r="BE45" i="7" s="1"/>
  <c r="BH12" i="9"/>
  <c r="BI47" i="7" s="1"/>
  <c r="BI45" i="7" s="1"/>
  <c r="BL12" i="9"/>
  <c r="BM47" i="7" s="1"/>
  <c r="BM45" i="7" s="1"/>
  <c r="BP12" i="9"/>
  <c r="BQ47" i="7" s="1"/>
  <c r="BQ45" i="7" s="1"/>
  <c r="BT12" i="9"/>
  <c r="BU47" i="7" s="1"/>
  <c r="BU45" i="7" s="1"/>
  <c r="BX12" i="9"/>
  <c r="BY47" i="7" s="1"/>
  <c r="BY45" i="7" s="1"/>
  <c r="CB12" i="9"/>
  <c r="CC47" i="7" s="1"/>
  <c r="CC45" i="7" s="1"/>
  <c r="CF12" i="9"/>
  <c r="CG47" i="7" s="1"/>
  <c r="CG45" i="7" s="1"/>
  <c r="CJ12" i="9"/>
  <c r="CK47" i="7" s="1"/>
  <c r="CK45" i="7" s="1"/>
  <c r="CN12" i="9"/>
  <c r="CO47" i="7" s="1"/>
  <c r="CO45" i="7" s="1"/>
  <c r="CR12" i="9"/>
  <c r="CS47" i="7" s="1"/>
  <c r="CS45" i="7" s="1"/>
  <c r="CV12" i="9"/>
  <c r="CW47" i="7" s="1"/>
  <c r="CW45" i="7" s="1"/>
  <c r="CZ12" i="9"/>
  <c r="DA47" i="7" s="1"/>
  <c r="DA45" i="7" s="1"/>
  <c r="DD12" i="9"/>
  <c r="DE47" i="7" s="1"/>
  <c r="DE45" i="7" s="1"/>
  <c r="DH12" i="9"/>
  <c r="DI47" i="7" s="1"/>
  <c r="DI45" i="7" s="1"/>
  <c r="DL12" i="9"/>
  <c r="DM47" i="7" s="1"/>
  <c r="DM45" i="7" s="1"/>
  <c r="DP12" i="9"/>
  <c r="DQ47" i="7" s="1"/>
  <c r="DQ45" i="7" s="1"/>
  <c r="C27" i="9"/>
  <c r="D18" i="9"/>
  <c r="AD12" i="9"/>
  <c r="AE47" i="7" s="1"/>
  <c r="AE45" i="7" s="1"/>
  <c r="AT12" i="9"/>
  <c r="AU47" i="7" s="1"/>
  <c r="AU45" i="7" s="1"/>
  <c r="BJ12" i="9"/>
  <c r="BK47" i="7" s="1"/>
  <c r="BK45" i="7" s="1"/>
  <c r="BZ12" i="9"/>
  <c r="CA47" i="7" s="1"/>
  <c r="CA45" i="7" s="1"/>
  <c r="CP12" i="9"/>
  <c r="CQ47" i="7" s="1"/>
  <c r="CQ45" i="7" s="1"/>
  <c r="DF12" i="9"/>
  <c r="DG47" i="7" s="1"/>
  <c r="DG45" i="7" s="1"/>
  <c r="C25" i="9"/>
  <c r="C12" i="9"/>
  <c r="D47" i="7" s="1"/>
  <c r="D45" i="7" s="1"/>
  <c r="B12" i="9"/>
  <c r="C47" i="7" s="1"/>
  <c r="E12" i="9"/>
  <c r="F47" i="7" s="1"/>
  <c r="F45" i="7" s="1"/>
  <c r="I12" i="9"/>
  <c r="J47" i="7" s="1"/>
  <c r="J45" i="7" s="1"/>
  <c r="M12" i="9"/>
  <c r="N47" i="7" s="1"/>
  <c r="N45" i="7" s="1"/>
  <c r="Q12" i="9"/>
  <c r="R47" i="7" s="1"/>
  <c r="R45" i="7" s="1"/>
  <c r="U12" i="9"/>
  <c r="V47" i="7" s="1"/>
  <c r="V45" i="7" s="1"/>
  <c r="Y12" i="9"/>
  <c r="Z47" i="7" s="1"/>
  <c r="Z45" i="7" s="1"/>
  <c r="AC12" i="9"/>
  <c r="AD47" i="7" s="1"/>
  <c r="AD45" i="7" s="1"/>
  <c r="AG12" i="9"/>
  <c r="AH47" i="7" s="1"/>
  <c r="AH45" i="7" s="1"/>
  <c r="AK12" i="9"/>
  <c r="AL47" i="7" s="1"/>
  <c r="AL45" i="7" s="1"/>
  <c r="AO12" i="9"/>
  <c r="AP47" i="7" s="1"/>
  <c r="AP45" i="7" s="1"/>
  <c r="AS12" i="9"/>
  <c r="AT47" i="7" s="1"/>
  <c r="AT45" i="7" s="1"/>
  <c r="AW12" i="9"/>
  <c r="AX47" i="7" s="1"/>
  <c r="AX45" i="7" s="1"/>
  <c r="BA12" i="9"/>
  <c r="BB47" i="7" s="1"/>
  <c r="BB45" i="7" s="1"/>
  <c r="BE12" i="9"/>
  <c r="BF47" i="7" s="1"/>
  <c r="BF45" i="7" s="1"/>
  <c r="BI12" i="9"/>
  <c r="BJ47" i="7" s="1"/>
  <c r="BJ45" i="7" s="1"/>
  <c r="BM12" i="9"/>
  <c r="BN47" i="7" s="1"/>
  <c r="BN45" i="7" s="1"/>
  <c r="BQ12" i="9"/>
  <c r="BR47" i="7" s="1"/>
  <c r="BR45" i="7" s="1"/>
  <c r="BU12" i="9"/>
  <c r="BV47" i="7" s="1"/>
  <c r="BV45" i="7" s="1"/>
  <c r="BY12" i="9"/>
  <c r="BZ47" i="7" s="1"/>
  <c r="BZ45" i="7" s="1"/>
  <c r="CC12" i="9"/>
  <c r="CD47" i="7" s="1"/>
  <c r="CD45" i="7" s="1"/>
  <c r="CG12" i="9"/>
  <c r="CH47" i="7" s="1"/>
  <c r="CH45" i="7" s="1"/>
  <c r="CK12" i="9"/>
  <c r="CL47" i="7" s="1"/>
  <c r="CL45" i="7" s="1"/>
  <c r="CO12" i="9"/>
  <c r="CP47" i="7" s="1"/>
  <c r="CP45" i="7" s="1"/>
  <c r="CS12" i="9"/>
  <c r="CT47" i="7" s="1"/>
  <c r="CT45" i="7" s="1"/>
  <c r="CW12" i="9"/>
  <c r="CX47" i="7" s="1"/>
  <c r="CX45" i="7" s="1"/>
  <c r="DA12" i="9"/>
  <c r="DB47" i="7" s="1"/>
  <c r="DB45" i="7" s="1"/>
  <c r="DE12" i="9"/>
  <c r="DF47" i="7" s="1"/>
  <c r="DF45" i="7" s="1"/>
  <c r="DI12" i="9"/>
  <c r="DJ47" i="7" s="1"/>
  <c r="DJ45" i="7" s="1"/>
  <c r="DM12" i="9"/>
  <c r="DN47" i="7" s="1"/>
  <c r="DN45" i="7" s="1"/>
  <c r="DQ12" i="9"/>
  <c r="DR47" i="7" s="1"/>
  <c r="DR45" i="7" s="1"/>
  <c r="AA12" i="9"/>
  <c r="AB47" i="7" s="1"/>
  <c r="AB45" i="7" s="1"/>
  <c r="AE12" i="9"/>
  <c r="AF47" i="7" s="1"/>
  <c r="AF45" i="7" s="1"/>
  <c r="AI12" i="9"/>
  <c r="AJ47" i="7" s="1"/>
  <c r="AJ45" i="7" s="1"/>
  <c r="AM12" i="9"/>
  <c r="AN47" i="7" s="1"/>
  <c r="AN45" i="7" s="1"/>
  <c r="AQ12" i="9"/>
  <c r="AR47" i="7" s="1"/>
  <c r="AR45" i="7" s="1"/>
  <c r="AU12" i="9"/>
  <c r="AV47" i="7" s="1"/>
  <c r="AV45" i="7" s="1"/>
  <c r="AY12" i="9"/>
  <c r="AZ47" i="7" s="1"/>
  <c r="AZ45" i="7" s="1"/>
  <c r="BC12" i="9"/>
  <c r="BD47" i="7" s="1"/>
  <c r="BD45" i="7" s="1"/>
  <c r="BG12" i="9"/>
  <c r="BH47" i="7" s="1"/>
  <c r="BH45" i="7" s="1"/>
  <c r="BK12" i="9"/>
  <c r="BL47" i="7" s="1"/>
  <c r="BL45" i="7" s="1"/>
  <c r="BO12" i="9"/>
  <c r="BP47" i="7" s="1"/>
  <c r="BP45" i="7" s="1"/>
  <c r="BS12" i="9"/>
  <c r="BT47" i="7" s="1"/>
  <c r="BT45" i="7" s="1"/>
  <c r="BW12" i="9"/>
  <c r="BX47" i="7" s="1"/>
  <c r="BX45" i="7" s="1"/>
  <c r="CA12" i="9"/>
  <c r="CB47" i="7" s="1"/>
  <c r="CB45" i="7" s="1"/>
  <c r="CE12" i="9"/>
  <c r="CF47" i="7" s="1"/>
  <c r="CF45" i="7" s="1"/>
  <c r="CI12" i="9"/>
  <c r="CJ47" i="7" s="1"/>
  <c r="CJ45" i="7" s="1"/>
  <c r="CM12" i="9"/>
  <c r="CN47" i="7" s="1"/>
  <c r="CN45" i="7" s="1"/>
  <c r="CQ12" i="9"/>
  <c r="CR47" i="7" s="1"/>
  <c r="CR45" i="7" s="1"/>
  <c r="CU12" i="9"/>
  <c r="CV47" i="7" s="1"/>
  <c r="CV45" i="7" s="1"/>
  <c r="CY12" i="9"/>
  <c r="CZ47" i="7" s="1"/>
  <c r="CZ45" i="7" s="1"/>
  <c r="DC12" i="9"/>
  <c r="DD47" i="7" s="1"/>
  <c r="DD45" i="7" s="1"/>
  <c r="DG12" i="9"/>
  <c r="DH47" i="7" s="1"/>
  <c r="DH45" i="7" s="1"/>
  <c r="DK12" i="9"/>
  <c r="DL47" i="7" s="1"/>
  <c r="DL45" i="7" s="1"/>
  <c r="DO12" i="9"/>
  <c r="DP47" i="7" s="1"/>
  <c r="DP45" i="7" s="1"/>
  <c r="E22" i="9"/>
  <c r="E26" i="9" s="1"/>
  <c r="C20" i="9"/>
  <c r="D52" i="7" s="1"/>
  <c r="D50" i="7" s="1"/>
  <c r="H66" i="7"/>
  <c r="X66" i="7"/>
  <c r="AN66" i="7"/>
  <c r="BT66" i="7"/>
  <c r="CJ66" i="7"/>
  <c r="CZ66" i="7"/>
  <c r="L66" i="7"/>
  <c r="T66" i="7"/>
  <c r="AB66" i="7"/>
  <c r="AJ66" i="7"/>
  <c r="AV66" i="7"/>
  <c r="BH66" i="7"/>
  <c r="BP66" i="7"/>
  <c r="CB66" i="7"/>
  <c r="CN66" i="7"/>
  <c r="CV66" i="7"/>
  <c r="DD66" i="7"/>
  <c r="DL66" i="7"/>
  <c r="E66" i="7"/>
  <c r="I66" i="7"/>
  <c r="M66" i="7"/>
  <c r="Q66" i="7"/>
  <c r="U66" i="7"/>
  <c r="Y66" i="7"/>
  <c r="AC66" i="7"/>
  <c r="AG66" i="7"/>
  <c r="AK66" i="7"/>
  <c r="AO66" i="7"/>
  <c r="AS66" i="7"/>
  <c r="AW66" i="7"/>
  <c r="BA66" i="7"/>
  <c r="BE66" i="7"/>
  <c r="BI66" i="7"/>
  <c r="BM66" i="7"/>
  <c r="BQ66" i="7"/>
  <c r="BU66" i="7"/>
  <c r="BY66" i="7"/>
  <c r="CC66" i="7"/>
  <c r="CG66" i="7"/>
  <c r="CK66" i="7"/>
  <c r="CO66" i="7"/>
  <c r="CS66" i="7"/>
  <c r="CW66" i="7"/>
  <c r="DA66" i="7"/>
  <c r="DE66" i="7"/>
  <c r="DI66" i="7"/>
  <c r="DM66" i="7"/>
  <c r="DQ66" i="7"/>
  <c r="D66" i="7"/>
  <c r="P66" i="7"/>
  <c r="AF66" i="7"/>
  <c r="AR66" i="7"/>
  <c r="AZ66" i="7"/>
  <c r="BL66" i="7"/>
  <c r="BX66" i="7"/>
  <c r="CF66" i="7"/>
  <c r="CR66" i="7"/>
  <c r="DH66" i="7"/>
  <c r="F66" i="7"/>
  <c r="J66" i="7"/>
  <c r="N66" i="7"/>
  <c r="R66" i="7"/>
  <c r="V66" i="7"/>
  <c r="Z66" i="7"/>
  <c r="AD66" i="7"/>
  <c r="AH66" i="7"/>
  <c r="AL66" i="7"/>
  <c r="AP66" i="7"/>
  <c r="AT66" i="7"/>
  <c r="AX66" i="7"/>
  <c r="BB66" i="7"/>
  <c r="BF66" i="7"/>
  <c r="BJ66" i="7"/>
  <c r="BN66" i="7"/>
  <c r="BR66" i="7"/>
  <c r="BV66" i="7"/>
  <c r="BZ66" i="7"/>
  <c r="CD66" i="7"/>
  <c r="CH66" i="7"/>
  <c r="CL66" i="7"/>
  <c r="CP66" i="7"/>
  <c r="CT66" i="7"/>
  <c r="CX66" i="7"/>
  <c r="DB66" i="7"/>
  <c r="DF66" i="7"/>
  <c r="DJ66" i="7"/>
  <c r="DN66" i="7"/>
  <c r="DR66" i="7"/>
  <c r="C24" i="9" l="1"/>
  <c r="E21" i="11" s="1"/>
  <c r="E28" i="10"/>
  <c r="D29" i="10"/>
  <c r="F12" i="11" s="1"/>
  <c r="G25" i="10"/>
  <c r="G32" i="10" s="1"/>
  <c r="H27" i="10"/>
  <c r="H34" i="10" s="1"/>
  <c r="G26" i="10"/>
  <c r="G33" i="10" s="1"/>
  <c r="G24" i="10"/>
  <c r="G31" i="10" s="1"/>
  <c r="F23" i="10"/>
  <c r="D55" i="7"/>
  <c r="D19" i="9"/>
  <c r="D23" i="9"/>
  <c r="D27" i="9" s="1"/>
  <c r="F22" i="9"/>
  <c r="F26" i="9" s="1"/>
  <c r="G18" i="9" s="1"/>
  <c r="F18" i="9"/>
  <c r="C45" i="7"/>
  <c r="C55" i="7" s="1"/>
  <c r="D21" i="9"/>
  <c r="D20" i="9" s="1"/>
  <c r="E52" i="7" s="1"/>
  <c r="E50" i="7" s="1"/>
  <c r="E55" i="7" s="1"/>
  <c r="D17" i="9"/>
  <c r="E35" i="10" l="1"/>
  <c r="E22" i="10"/>
  <c r="F44" i="3" s="1"/>
  <c r="H24" i="10"/>
  <c r="H31" i="10" s="1"/>
  <c r="H26" i="10"/>
  <c r="H33" i="10" s="1"/>
  <c r="I27" i="10"/>
  <c r="I34" i="10" s="1"/>
  <c r="H25" i="10"/>
  <c r="H32" i="10" s="1"/>
  <c r="F30" i="10"/>
  <c r="E19" i="9"/>
  <c r="E23" i="9"/>
  <c r="E27" i="9" s="1"/>
  <c r="D16" i="9"/>
  <c r="E32" i="7" s="1"/>
  <c r="G22" i="9"/>
  <c r="G26" i="9" s="1"/>
  <c r="H18" i="9" s="1"/>
  <c r="D25" i="9"/>
  <c r="F28" i="10" l="1"/>
  <c r="E29" i="10"/>
  <c r="G12" i="11" s="1"/>
  <c r="J27" i="10"/>
  <c r="J34" i="10" s="1"/>
  <c r="I26" i="10"/>
  <c r="I33" i="10" s="1"/>
  <c r="I25" i="10"/>
  <c r="I32" i="10" s="1"/>
  <c r="I24" i="10"/>
  <c r="I31" i="10" s="1"/>
  <c r="G23" i="10"/>
  <c r="F19" i="9"/>
  <c r="F23" i="9"/>
  <c r="F27" i="9" s="1"/>
  <c r="E34" i="3"/>
  <c r="H22" i="9"/>
  <c r="H26" i="9" s="1"/>
  <c r="I18" i="9" s="1"/>
  <c r="E17" i="9"/>
  <c r="E16" i="9" s="1"/>
  <c r="E21" i="9"/>
  <c r="E20" i="9" s="1"/>
  <c r="F52" i="7" s="1"/>
  <c r="D24" i="9"/>
  <c r="F21" i="11" s="1"/>
  <c r="E25" i="9" l="1"/>
  <c r="F17" i="9" s="1"/>
  <c r="F16" i="9" s="1"/>
  <c r="F35" i="10"/>
  <c r="F22" i="10"/>
  <c r="G44" i="3" s="1"/>
  <c r="J24" i="10"/>
  <c r="J31" i="10" s="1"/>
  <c r="K27" i="10"/>
  <c r="K34" i="10" s="1"/>
  <c r="J25" i="10"/>
  <c r="J32" i="10" s="1"/>
  <c r="J26" i="10"/>
  <c r="J33" i="10" s="1"/>
  <c r="G30" i="10"/>
  <c r="G19" i="9"/>
  <c r="G23" i="9"/>
  <c r="G27" i="9" s="1"/>
  <c r="I22" i="9"/>
  <c r="I26" i="9" s="1"/>
  <c r="J18" i="9" s="1"/>
  <c r="F32" i="7"/>
  <c r="F34" i="3"/>
  <c r="F21" i="9" l="1"/>
  <c r="F20" i="9" s="1"/>
  <c r="G52" i="7" s="1"/>
  <c r="G50" i="7" s="1"/>
  <c r="G55" i="7" s="1"/>
  <c r="E24" i="9"/>
  <c r="G21" i="11" s="1"/>
  <c r="G28" i="10"/>
  <c r="F29" i="10"/>
  <c r="H12" i="11" s="1"/>
  <c r="L27" i="10"/>
  <c r="L34" i="10" s="1"/>
  <c r="K26" i="10"/>
  <c r="K33" i="10" s="1"/>
  <c r="H23" i="10"/>
  <c r="K25" i="10"/>
  <c r="K32" i="10" s="1"/>
  <c r="K24" i="10"/>
  <c r="K31" i="10" s="1"/>
  <c r="H19" i="9"/>
  <c r="H23" i="9"/>
  <c r="H27" i="9"/>
  <c r="I19" i="9" s="1"/>
  <c r="J22" i="9"/>
  <c r="J26" i="9" s="1"/>
  <c r="K18" i="9" s="1"/>
  <c r="G32" i="7"/>
  <c r="G34" i="3"/>
  <c r="F25" i="9" l="1"/>
  <c r="F24" i="9" s="1"/>
  <c r="H21" i="11" s="1"/>
  <c r="I23" i="9"/>
  <c r="I27" i="9" s="1"/>
  <c r="J19" i="9" s="1"/>
  <c r="K22" i="9"/>
  <c r="K26" i="9" s="1"/>
  <c r="L18" i="9" s="1"/>
  <c r="G35" i="10"/>
  <c r="G22" i="10"/>
  <c r="H44" i="3" s="1"/>
  <c r="M27" i="10"/>
  <c r="M34" i="10" s="1"/>
  <c r="L26" i="10"/>
  <c r="L33" i="10" s="1"/>
  <c r="L24" i="10"/>
  <c r="L31" i="10" s="1"/>
  <c r="L25" i="10"/>
  <c r="L32" i="10" s="1"/>
  <c r="H30" i="10"/>
  <c r="L22" i="9" l="1"/>
  <c r="L26" i="9" s="1"/>
  <c r="M18" i="9" s="1"/>
  <c r="G17" i="9"/>
  <c r="G16" i="9" s="1"/>
  <c r="H32" i="7" s="1"/>
  <c r="G21" i="9"/>
  <c r="G20" i="9" s="1"/>
  <c r="H52" i="7" s="1"/>
  <c r="H50" i="7" s="1"/>
  <c r="H55" i="7" s="1"/>
  <c r="H28" i="10"/>
  <c r="G29" i="10"/>
  <c r="I12" i="11" s="1"/>
  <c r="M26" i="10"/>
  <c r="M33" i="10" s="1"/>
  <c r="I23" i="10"/>
  <c r="I30" i="10" s="1"/>
  <c r="M25" i="10"/>
  <c r="M32" i="10" s="1"/>
  <c r="M24" i="10"/>
  <c r="M31" i="10" s="1"/>
  <c r="N27" i="10"/>
  <c r="N34" i="10" s="1"/>
  <c r="J23" i="9"/>
  <c r="M22" i="9" l="1"/>
  <c r="M26" i="9" s="1"/>
  <c r="N18" i="9" s="1"/>
  <c r="G25" i="9"/>
  <c r="H21" i="9" s="1"/>
  <c r="H20" i="9" s="1"/>
  <c r="I52" i="7" s="1"/>
  <c r="I50" i="7" s="1"/>
  <c r="I55" i="7" s="1"/>
  <c r="H34" i="3"/>
  <c r="H35" i="10"/>
  <c r="H22" i="10"/>
  <c r="I44" i="3" s="1"/>
  <c r="O27" i="10"/>
  <c r="O34" i="10" s="1"/>
  <c r="N24" i="10"/>
  <c r="N31" i="10" s="1"/>
  <c r="N25" i="10"/>
  <c r="N32" i="10" s="1"/>
  <c r="N26" i="10"/>
  <c r="N33" i="10" s="1"/>
  <c r="J23" i="10"/>
  <c r="J30" i="10" s="1"/>
  <c r="J27" i="9"/>
  <c r="K19" i="9" s="1"/>
  <c r="N22" i="9" l="1"/>
  <c r="N26" i="9" s="1"/>
  <c r="O18" i="9" s="1"/>
  <c r="G24" i="9"/>
  <c r="I21" i="11" s="1"/>
  <c r="H17" i="9"/>
  <c r="H16" i="9" s="1"/>
  <c r="I32" i="7" s="1"/>
  <c r="I28" i="10"/>
  <c r="H29" i="10"/>
  <c r="J12" i="11" s="1"/>
  <c r="O24" i="10"/>
  <c r="O31" i="10" s="1"/>
  <c r="O26" i="10"/>
  <c r="O33" i="10" s="1"/>
  <c r="K23" i="10"/>
  <c r="O25" i="10"/>
  <c r="O32" i="10" s="1"/>
  <c r="P27" i="10"/>
  <c r="P34" i="10" s="1"/>
  <c r="H25" i="9"/>
  <c r="O22" i="9"/>
  <c r="O26" i="9" s="1"/>
  <c r="P18" i="9" s="1"/>
  <c r="K23" i="9"/>
  <c r="I34" i="3" l="1"/>
  <c r="I35" i="10"/>
  <c r="I22" i="10"/>
  <c r="J44" i="3" s="1"/>
  <c r="P25" i="10"/>
  <c r="P32" i="10" s="1"/>
  <c r="Q27" i="10"/>
  <c r="Q34" i="10" s="1"/>
  <c r="K30" i="10"/>
  <c r="P26" i="10"/>
  <c r="P33" i="10" s="1"/>
  <c r="P24" i="10"/>
  <c r="P31" i="10" s="1"/>
  <c r="I21" i="9"/>
  <c r="I20" i="9" s="1"/>
  <c r="J52" i="7" s="1"/>
  <c r="I17" i="9"/>
  <c r="I16" i="9" s="1"/>
  <c r="H24" i="9"/>
  <c r="J21" i="11" s="1"/>
  <c r="P22" i="9"/>
  <c r="P26" i="9" s="1"/>
  <c r="Q18" i="9" s="1"/>
  <c r="K27" i="9"/>
  <c r="L19" i="9" s="1"/>
  <c r="J28" i="10" l="1"/>
  <c r="I29" i="10"/>
  <c r="K12" i="11" s="1"/>
  <c r="R27" i="10"/>
  <c r="R34" i="10" s="1"/>
  <c r="Q24" i="10"/>
  <c r="Q31" i="10" s="1"/>
  <c r="Q25" i="10"/>
  <c r="Q32" i="10" s="1"/>
  <c r="Q26" i="10"/>
  <c r="Q33" i="10" s="1"/>
  <c r="L23" i="10"/>
  <c r="I25" i="9"/>
  <c r="J34" i="3"/>
  <c r="J32" i="7"/>
  <c r="Q22" i="9"/>
  <c r="Q26" i="9" s="1"/>
  <c r="R18" i="9" s="1"/>
  <c r="L23" i="9"/>
  <c r="J35" i="10" l="1"/>
  <c r="J22" i="10"/>
  <c r="K44" i="3" s="1"/>
  <c r="R25" i="10"/>
  <c r="R32" i="10" s="1"/>
  <c r="L30" i="10"/>
  <c r="R26" i="10"/>
  <c r="R33" i="10" s="1"/>
  <c r="R24" i="10"/>
  <c r="R31" i="10" s="1"/>
  <c r="S27" i="10"/>
  <c r="S34" i="10" s="1"/>
  <c r="J21" i="9"/>
  <c r="J20" i="9" s="1"/>
  <c r="K52" i="7" s="1"/>
  <c r="K50" i="7" s="1"/>
  <c r="K55" i="7" s="1"/>
  <c r="J17" i="9"/>
  <c r="J16" i="9" s="1"/>
  <c r="I24" i="9"/>
  <c r="K21" i="11" s="1"/>
  <c r="R22" i="9"/>
  <c r="R26" i="9" s="1"/>
  <c r="S18" i="9" s="1"/>
  <c r="L27" i="9"/>
  <c r="M19" i="9" s="1"/>
  <c r="K28" i="10" l="1"/>
  <c r="K22" i="10" s="1"/>
  <c r="L44" i="3" s="1"/>
  <c r="J29" i="10"/>
  <c r="L12" i="11" s="1"/>
  <c r="T27" i="10"/>
  <c r="T34" i="10" s="1"/>
  <c r="S25" i="10"/>
  <c r="S32" i="10" s="1"/>
  <c r="S26" i="10"/>
  <c r="S33" i="10" s="1"/>
  <c r="S24" i="10"/>
  <c r="S31" i="10" s="1"/>
  <c r="M23" i="10"/>
  <c r="K32" i="7"/>
  <c r="K34" i="3"/>
  <c r="J25" i="9"/>
  <c r="S22" i="9"/>
  <c r="S26" i="9" s="1"/>
  <c r="T18" i="9" s="1"/>
  <c r="M23" i="9"/>
  <c r="K35" i="10" l="1"/>
  <c r="T25" i="10"/>
  <c r="T32" i="10" s="1"/>
  <c r="M30" i="10"/>
  <c r="T24" i="10"/>
  <c r="T31" i="10" s="1"/>
  <c r="T26" i="10"/>
  <c r="T33" i="10" s="1"/>
  <c r="U27" i="10"/>
  <c r="U34" i="10" s="1"/>
  <c r="K21" i="9"/>
  <c r="K20" i="9" s="1"/>
  <c r="L52" i="7" s="1"/>
  <c r="L50" i="7" s="1"/>
  <c r="L55" i="7" s="1"/>
  <c r="K17" i="9"/>
  <c r="K16" i="9" s="1"/>
  <c r="J24" i="9"/>
  <c r="L21" i="11" s="1"/>
  <c r="M27" i="9"/>
  <c r="N19" i="9" s="1"/>
  <c r="T22" i="9"/>
  <c r="T26" i="9" s="1"/>
  <c r="U18" i="9" s="1"/>
  <c r="K25" i="9" l="1"/>
  <c r="K24" i="9" s="1"/>
  <c r="M21" i="11" s="1"/>
  <c r="L28" i="10"/>
  <c r="L22" i="10" s="1"/>
  <c r="M44" i="3" s="1"/>
  <c r="K29" i="10"/>
  <c r="M12" i="11" s="1"/>
  <c r="U24" i="10"/>
  <c r="U31" i="10" s="1"/>
  <c r="V27" i="10"/>
  <c r="V34" i="10" s="1"/>
  <c r="U25" i="10"/>
  <c r="U32" i="10" s="1"/>
  <c r="U26" i="10"/>
  <c r="U33" i="10" s="1"/>
  <c r="N23" i="10"/>
  <c r="L21" i="9"/>
  <c r="L20" i="9" s="1"/>
  <c r="M52" i="7" s="1"/>
  <c r="M50" i="7" s="1"/>
  <c r="M55" i="7" s="1"/>
  <c r="L32" i="7"/>
  <c r="L34" i="3"/>
  <c r="U22" i="9"/>
  <c r="U26" i="9" s="1"/>
  <c r="V18" i="9" s="1"/>
  <c r="N23" i="9"/>
  <c r="N27" i="9" s="1"/>
  <c r="O19" i="9" s="1"/>
  <c r="L17" i="9" l="1"/>
  <c r="L16" i="9" s="1"/>
  <c r="M32" i="7" s="1"/>
  <c r="L35" i="10"/>
  <c r="V26" i="10"/>
  <c r="V33" i="10" s="1"/>
  <c r="V25" i="10"/>
  <c r="V32" i="10" s="1"/>
  <c r="W27" i="10"/>
  <c r="W34" i="10" s="1"/>
  <c r="V24" i="10"/>
  <c r="V31" i="10" s="1"/>
  <c r="N30" i="10"/>
  <c r="L25" i="9"/>
  <c r="V22" i="9"/>
  <c r="V26" i="9" s="1"/>
  <c r="W18" i="9" s="1"/>
  <c r="O23" i="9"/>
  <c r="M34" i="3" l="1"/>
  <c r="M28" i="10"/>
  <c r="L29" i="10"/>
  <c r="N12" i="11" s="1"/>
  <c r="W25" i="10"/>
  <c r="W32" i="10" s="1"/>
  <c r="X27" i="10"/>
  <c r="X34" i="10" s="1"/>
  <c r="O23" i="10"/>
  <c r="W24" i="10"/>
  <c r="W31" i="10" s="1"/>
  <c r="W26" i="10"/>
  <c r="W33" i="10" s="1"/>
  <c r="M21" i="9"/>
  <c r="M20" i="9" s="1"/>
  <c r="N52" i="7" s="1"/>
  <c r="M17" i="9"/>
  <c r="M16" i="9" s="1"/>
  <c r="L24" i="9"/>
  <c r="N21" i="11" s="1"/>
  <c r="W22" i="9"/>
  <c r="W26" i="9" s="1"/>
  <c r="X18" i="9" s="1"/>
  <c r="O27" i="9"/>
  <c r="P19" i="9" s="1"/>
  <c r="M25" i="9" l="1"/>
  <c r="N17" i="9" s="1"/>
  <c r="N16" i="9" s="1"/>
  <c r="M35" i="10"/>
  <c r="M22" i="10"/>
  <c r="N44" i="3" s="1"/>
  <c r="Y27" i="10"/>
  <c r="Y34" i="10" s="1"/>
  <c r="X25" i="10"/>
  <c r="X32" i="10" s="1"/>
  <c r="X26" i="10"/>
  <c r="X33" i="10" s="1"/>
  <c r="X24" i="10"/>
  <c r="X31" i="10" s="1"/>
  <c r="O30" i="10"/>
  <c r="N34" i="3"/>
  <c r="N32" i="7"/>
  <c r="P23" i="9"/>
  <c r="X22" i="9"/>
  <c r="X26" i="9" s="1"/>
  <c r="Y18" i="9" s="1"/>
  <c r="N21" i="9" l="1"/>
  <c r="N20" i="9" s="1"/>
  <c r="O52" i="7" s="1"/>
  <c r="O50" i="7" s="1"/>
  <c r="O55" i="7" s="1"/>
  <c r="M24" i="9"/>
  <c r="O21" i="11" s="1"/>
  <c r="N28" i="10"/>
  <c r="N22" i="10" s="1"/>
  <c r="O44" i="3" s="1"/>
  <c r="M29" i="10"/>
  <c r="O12" i="11" s="1"/>
  <c r="Y25" i="10"/>
  <c r="Y32" i="10" s="1"/>
  <c r="Y24" i="10"/>
  <c r="Y31" i="10" s="1"/>
  <c r="P23" i="10"/>
  <c r="Y26" i="10"/>
  <c r="Y33" i="10" s="1"/>
  <c r="Z27" i="10"/>
  <c r="Z34" i="10" s="1"/>
  <c r="O32" i="7"/>
  <c r="O34" i="3"/>
  <c r="N25" i="9"/>
  <c r="Y22" i="9"/>
  <c r="Y26" i="9" s="1"/>
  <c r="Z18" i="9" s="1"/>
  <c r="P27" i="9"/>
  <c r="Q19" i="9" s="1"/>
  <c r="N35" i="10" l="1"/>
  <c r="Z26" i="10"/>
  <c r="Z33" i="10" s="1"/>
  <c r="Z24" i="10"/>
  <c r="Z31" i="10" s="1"/>
  <c r="Z25" i="10"/>
  <c r="Z32" i="10" s="1"/>
  <c r="AA27" i="10"/>
  <c r="AA34" i="10" s="1"/>
  <c r="P30" i="10"/>
  <c r="O21" i="9"/>
  <c r="O20" i="9" s="1"/>
  <c r="P52" i="7" s="1"/>
  <c r="P50" i="7" s="1"/>
  <c r="P55" i="7" s="1"/>
  <c r="O17" i="9"/>
  <c r="O16" i="9" s="1"/>
  <c r="N24" i="9"/>
  <c r="P21" i="11" s="1"/>
  <c r="Z22" i="9"/>
  <c r="Z26" i="9" s="1"/>
  <c r="AA18" i="9" s="1"/>
  <c r="Q23" i="9"/>
  <c r="O28" i="10" l="1"/>
  <c r="N29" i="10"/>
  <c r="P12" i="11" s="1"/>
  <c r="AA24" i="10"/>
  <c r="AA31" i="10" s="1"/>
  <c r="Q23" i="10"/>
  <c r="AB27" i="10"/>
  <c r="AB34" i="10" s="1"/>
  <c r="AA25" i="10"/>
  <c r="AA32" i="10" s="1"/>
  <c r="AA26" i="10"/>
  <c r="AA33" i="10" s="1"/>
  <c r="P32" i="7"/>
  <c r="P34" i="3"/>
  <c r="O25" i="9"/>
  <c r="AA22" i="9"/>
  <c r="AA26" i="9" s="1"/>
  <c r="AB18" i="9" s="1"/>
  <c r="Q27" i="9"/>
  <c r="R19" i="9" s="1"/>
  <c r="O35" i="10" l="1"/>
  <c r="O22" i="10"/>
  <c r="P44" i="3" s="1"/>
  <c r="AB25" i="10"/>
  <c r="AB32" i="10" s="1"/>
  <c r="AB24" i="10"/>
  <c r="AB31" i="10" s="1"/>
  <c r="AB26" i="10"/>
  <c r="AB33" i="10" s="1"/>
  <c r="AC27" i="10"/>
  <c r="AC34" i="10" s="1"/>
  <c r="Q30" i="10"/>
  <c r="P21" i="9"/>
  <c r="P20" i="9" s="1"/>
  <c r="Q52" i="7" s="1"/>
  <c r="Q50" i="7" s="1"/>
  <c r="Q55" i="7" s="1"/>
  <c r="P17" i="9"/>
  <c r="P16" i="9" s="1"/>
  <c r="O24" i="9"/>
  <c r="Q21" i="11" s="1"/>
  <c r="AB22" i="9"/>
  <c r="AB26" i="9" s="1"/>
  <c r="AC18" i="9" s="1"/>
  <c r="R23" i="9"/>
  <c r="P28" i="10" l="1"/>
  <c r="O29" i="10"/>
  <c r="Q12" i="11" s="1"/>
  <c r="AC26" i="10"/>
  <c r="AC33" i="10" s="1"/>
  <c r="AC24" i="10"/>
  <c r="AC31" i="10" s="1"/>
  <c r="AD27" i="10"/>
  <c r="AD34" i="10" s="1"/>
  <c r="AC25" i="10"/>
  <c r="AC32" i="10" s="1"/>
  <c r="R23" i="10"/>
  <c r="P25" i="9"/>
  <c r="Q32" i="7"/>
  <c r="Q34" i="3"/>
  <c r="AC22" i="9"/>
  <c r="AC26" i="9" s="1"/>
  <c r="AD18" i="9" s="1"/>
  <c r="R27" i="9"/>
  <c r="S19" i="9" s="1"/>
  <c r="P35" i="10" l="1"/>
  <c r="P22" i="10"/>
  <c r="Q44" i="3" s="1"/>
  <c r="AD24" i="10"/>
  <c r="AD31" i="10" s="1"/>
  <c r="AE27" i="10"/>
  <c r="AE34" i="10" s="1"/>
  <c r="R30" i="10"/>
  <c r="AD25" i="10"/>
  <c r="AD32" i="10" s="1"/>
  <c r="AD26" i="10"/>
  <c r="AD33" i="10" s="1"/>
  <c r="Q21" i="9"/>
  <c r="Q20" i="9" s="1"/>
  <c r="R52" i="7" s="1"/>
  <c r="Q17" i="9"/>
  <c r="Q16" i="9" s="1"/>
  <c r="P24" i="9"/>
  <c r="R21" i="11" s="1"/>
  <c r="S23" i="9"/>
  <c r="S27" i="9" s="1"/>
  <c r="T19" i="9" s="1"/>
  <c r="AD22" i="9"/>
  <c r="AD26" i="9" s="1"/>
  <c r="AE18" i="9" s="1"/>
  <c r="Q28" i="10" l="1"/>
  <c r="P29" i="10"/>
  <c r="R12" i="11" s="1"/>
  <c r="AE25" i="10"/>
  <c r="AE32" i="10" s="1"/>
  <c r="AE26" i="10"/>
  <c r="AE33" i="10" s="1"/>
  <c r="AF27" i="10"/>
  <c r="AF34" i="10" s="1"/>
  <c r="AE24" i="10"/>
  <c r="AE31" i="10" s="1"/>
  <c r="S23" i="10"/>
  <c r="R32" i="7"/>
  <c r="R34" i="3"/>
  <c r="Q25" i="9"/>
  <c r="AE22" i="9"/>
  <c r="AE26" i="9" s="1"/>
  <c r="AF18" i="9" s="1"/>
  <c r="T23" i="9"/>
  <c r="Q35" i="10" l="1"/>
  <c r="Q22" i="10"/>
  <c r="R44" i="3" s="1"/>
  <c r="AF24" i="10"/>
  <c r="AF31" i="10" s="1"/>
  <c r="AG27" i="10"/>
  <c r="AG34" i="10" s="1"/>
  <c r="AF26" i="10"/>
  <c r="AF33" i="10" s="1"/>
  <c r="AF25" i="10"/>
  <c r="AF32" i="10" s="1"/>
  <c r="S30" i="10"/>
  <c r="R21" i="9"/>
  <c r="R20" i="9" s="1"/>
  <c r="S52" i="7" s="1"/>
  <c r="S50" i="7" s="1"/>
  <c r="S55" i="7" s="1"/>
  <c r="R17" i="9"/>
  <c r="R16" i="9" s="1"/>
  <c r="Q24" i="9"/>
  <c r="S21" i="11" s="1"/>
  <c r="AF22" i="9"/>
  <c r="AF26" i="9" s="1"/>
  <c r="AG18" i="9" s="1"/>
  <c r="T27" i="9"/>
  <c r="U19" i="9" s="1"/>
  <c r="E26" i="6"/>
  <c r="D26" i="6"/>
  <c r="C26" i="6"/>
  <c r="B26" i="6"/>
  <c r="D25" i="6"/>
  <c r="C25" i="6"/>
  <c r="B25" i="6"/>
  <c r="C24" i="6"/>
  <c r="B24" i="6"/>
  <c r="B23" i="6"/>
  <c r="G13" i="6"/>
  <c r="G12" i="6"/>
  <c r="G11" i="6"/>
  <c r="G10" i="6"/>
  <c r="G9" i="6"/>
  <c r="R25" i="9" l="1"/>
  <c r="S17" i="9" s="1"/>
  <c r="S16" i="9" s="1"/>
  <c r="R28" i="10"/>
  <c r="Q29" i="10"/>
  <c r="S12" i="11" s="1"/>
  <c r="AG26" i="10"/>
  <c r="AG33" i="10" s="1"/>
  <c r="AH27" i="10"/>
  <c r="AH34" i="10" s="1"/>
  <c r="AG24" i="10"/>
  <c r="AG31" i="10" s="1"/>
  <c r="AG25" i="10"/>
  <c r="AG32" i="10" s="1"/>
  <c r="T23" i="10"/>
  <c r="S32" i="7"/>
  <c r="S34" i="3"/>
  <c r="U23" i="9"/>
  <c r="U27" i="9" s="1"/>
  <c r="V19" i="9" s="1"/>
  <c r="AG22" i="9"/>
  <c r="AG26" i="9" s="1"/>
  <c r="AH18" i="9" s="1"/>
  <c r="S21" i="9" l="1"/>
  <c r="S20" i="9" s="1"/>
  <c r="T52" i="7" s="1"/>
  <c r="T50" i="7" s="1"/>
  <c r="T55" i="7" s="1"/>
  <c r="R24" i="9"/>
  <c r="T21" i="11" s="1"/>
  <c r="S25" i="9"/>
  <c r="T21" i="9" s="1"/>
  <c r="T20" i="9" s="1"/>
  <c r="U52" i="7" s="1"/>
  <c r="U50" i="7" s="1"/>
  <c r="U55" i="7" s="1"/>
  <c r="R35" i="10"/>
  <c r="R22" i="10"/>
  <c r="S44" i="3" s="1"/>
  <c r="AI27" i="10"/>
  <c r="AI34" i="10" s="1"/>
  <c r="AH25" i="10"/>
  <c r="AH32" i="10" s="1"/>
  <c r="T30" i="10"/>
  <c r="AH31" i="10"/>
  <c r="AH24" i="10"/>
  <c r="AH26" i="10"/>
  <c r="AH33" i="10" s="1"/>
  <c r="T32" i="7"/>
  <c r="T34" i="3"/>
  <c r="AH22" i="9"/>
  <c r="AH26" i="9" s="1"/>
  <c r="AI18" i="9" s="1"/>
  <c r="V23" i="9"/>
  <c r="V27" i="9" s="1"/>
  <c r="W19" i="9" s="1"/>
  <c r="D18" i="2"/>
  <c r="E18" i="2" s="1"/>
  <c r="F18" i="2" s="1"/>
  <c r="G18" i="2" s="1"/>
  <c r="H18" i="2" s="1"/>
  <c r="I18" i="2" s="1"/>
  <c r="J18" i="2" s="1"/>
  <c r="K18" i="2" s="1"/>
  <c r="D14" i="2"/>
  <c r="E14" i="2" s="1"/>
  <c r="F14" i="2" s="1"/>
  <c r="G14" i="2" s="1"/>
  <c r="H14" i="2" s="1"/>
  <c r="I14" i="2" s="1"/>
  <c r="J14" i="2" s="1"/>
  <c r="K14" i="2" s="1"/>
  <c r="C18" i="2"/>
  <c r="C17" i="2"/>
  <c r="D17" i="2" s="1"/>
  <c r="E17" i="2" s="1"/>
  <c r="F17" i="2" s="1"/>
  <c r="G17" i="2" s="1"/>
  <c r="H17" i="2" s="1"/>
  <c r="I17" i="2" s="1"/>
  <c r="J17" i="2" s="1"/>
  <c r="K17" i="2" s="1"/>
  <c r="C16" i="2"/>
  <c r="D16" i="2" s="1"/>
  <c r="E16" i="2" s="1"/>
  <c r="F16" i="2" s="1"/>
  <c r="G16" i="2" s="1"/>
  <c r="H16" i="2" s="1"/>
  <c r="I16" i="2" s="1"/>
  <c r="J16" i="2" s="1"/>
  <c r="K16" i="2" s="1"/>
  <c r="C15" i="2"/>
  <c r="D15" i="2" s="1"/>
  <c r="E15" i="2" s="1"/>
  <c r="F15" i="2" s="1"/>
  <c r="G15" i="2" s="1"/>
  <c r="H15" i="2" s="1"/>
  <c r="I15" i="2" s="1"/>
  <c r="J15" i="2" s="1"/>
  <c r="K15" i="2" s="1"/>
  <c r="C14" i="2"/>
  <c r="N26" i="5"/>
  <c r="Z26" i="5" s="1"/>
  <c r="N25" i="5"/>
  <c r="O39" i="3" s="1"/>
  <c r="P37" i="7" s="1"/>
  <c r="N24" i="5"/>
  <c r="N23" i="5"/>
  <c r="N22" i="5"/>
  <c r="N21" i="5"/>
  <c r="Z21" i="5" s="1"/>
  <c r="N20" i="5"/>
  <c r="O33" i="3" s="1"/>
  <c r="P31" i="7" s="1"/>
  <c r="N19" i="5"/>
  <c r="N17" i="5"/>
  <c r="O30" i="3" s="1"/>
  <c r="P28" i="7" s="1"/>
  <c r="N16" i="5"/>
  <c r="O29" i="3" s="1"/>
  <c r="P27" i="7" s="1"/>
  <c r="N15" i="5"/>
  <c r="N14" i="5"/>
  <c r="O27" i="3" s="1"/>
  <c r="P25" i="7" s="1"/>
  <c r="N13" i="5"/>
  <c r="Z13" i="5" s="1"/>
  <c r="N11" i="5"/>
  <c r="O24" i="3" s="1"/>
  <c r="P22" i="7" s="1"/>
  <c r="N10" i="5"/>
  <c r="O23" i="3" s="1"/>
  <c r="P21" i="7" s="1"/>
  <c r="N9" i="5"/>
  <c r="O22" i="3" s="1"/>
  <c r="P20" i="7" s="1"/>
  <c r="N8" i="5"/>
  <c r="N7" i="5"/>
  <c r="O20" i="3" s="1"/>
  <c r="P18" i="7" s="1"/>
  <c r="E27" i="3"/>
  <c r="F25" i="7" s="1"/>
  <c r="C40" i="3"/>
  <c r="D38" i="7" s="1"/>
  <c r="C38" i="7" s="1"/>
  <c r="C39" i="3"/>
  <c r="D37" i="7" s="1"/>
  <c r="C37" i="7" s="1"/>
  <c r="C38" i="3"/>
  <c r="D36" i="7" s="1"/>
  <c r="C36" i="7" s="1"/>
  <c r="C37" i="3"/>
  <c r="D35" i="7" s="1"/>
  <c r="C35" i="7" s="1"/>
  <c r="C36" i="3"/>
  <c r="D34" i="7" s="1"/>
  <c r="C34" i="7" s="1"/>
  <c r="C35" i="3"/>
  <c r="D33" i="7" s="1"/>
  <c r="C33" i="7" s="1"/>
  <c r="C33" i="3"/>
  <c r="D31" i="7" s="1"/>
  <c r="C32" i="3"/>
  <c r="C30" i="3"/>
  <c r="D28" i="7" s="1"/>
  <c r="C28" i="7" s="1"/>
  <c r="C29" i="3"/>
  <c r="D27" i="7" s="1"/>
  <c r="C27" i="7" s="1"/>
  <c r="C28" i="3"/>
  <c r="D26" i="7" s="1"/>
  <c r="C26" i="7" s="1"/>
  <c r="C27" i="3"/>
  <c r="D25" i="7" s="1"/>
  <c r="C25" i="7" s="1"/>
  <c r="C26" i="3"/>
  <c r="D24" i="7" s="1"/>
  <c r="C24" i="3"/>
  <c r="D22" i="7" s="1"/>
  <c r="C22" i="7" s="1"/>
  <c r="C23" i="3"/>
  <c r="D21" i="7" s="1"/>
  <c r="C21" i="7" s="1"/>
  <c r="C22" i="3"/>
  <c r="D20" i="7" s="1"/>
  <c r="C20" i="7" s="1"/>
  <c r="C21" i="3"/>
  <c r="D19" i="7" s="1"/>
  <c r="C19" i="7" s="1"/>
  <c r="C20" i="3"/>
  <c r="D18" i="7" s="1"/>
  <c r="C26" i="5"/>
  <c r="C25" i="5"/>
  <c r="O25" i="5" s="1"/>
  <c r="C24" i="5"/>
  <c r="D38" i="3" s="1"/>
  <c r="E36" i="7" s="1"/>
  <c r="C23" i="5"/>
  <c r="C22" i="5"/>
  <c r="O22" i="5" s="1"/>
  <c r="C21" i="5"/>
  <c r="O21" i="5" s="1"/>
  <c r="P35" i="3" s="1"/>
  <c r="Q33" i="7" s="1"/>
  <c r="C20" i="5"/>
  <c r="C19" i="5"/>
  <c r="C17" i="5"/>
  <c r="D30" i="3" s="1"/>
  <c r="E28" i="7" s="1"/>
  <c r="C16" i="5"/>
  <c r="D16" i="5" s="1"/>
  <c r="E16" i="5" s="1"/>
  <c r="F29" i="3" s="1"/>
  <c r="G27" i="7" s="1"/>
  <c r="C15" i="5"/>
  <c r="D15" i="5" s="1"/>
  <c r="E28" i="3" s="1"/>
  <c r="F26" i="7" s="1"/>
  <c r="C14" i="5"/>
  <c r="D14" i="5" s="1"/>
  <c r="C13" i="5"/>
  <c r="O13" i="5" s="1"/>
  <c r="P26" i="3" s="1"/>
  <c r="Q24" i="7" s="1"/>
  <c r="C11" i="5"/>
  <c r="D24" i="3" s="1"/>
  <c r="E22" i="7" s="1"/>
  <c r="C10" i="5"/>
  <c r="D10" i="5" s="1"/>
  <c r="E10" i="5" s="1"/>
  <c r="C9" i="5"/>
  <c r="D9" i="5" s="1"/>
  <c r="C8" i="5"/>
  <c r="D21" i="3" s="1"/>
  <c r="E19" i="7" s="1"/>
  <c r="C7" i="5"/>
  <c r="O7" i="5" s="1"/>
  <c r="T17" i="9" l="1"/>
  <c r="T16" i="9" s="1"/>
  <c r="U32" i="7" s="1"/>
  <c r="D30" i="7"/>
  <c r="C30" i="7" s="1"/>
  <c r="C31" i="3"/>
  <c r="S24" i="9"/>
  <c r="U21" i="11" s="1"/>
  <c r="S28" i="10"/>
  <c r="R29" i="10"/>
  <c r="T12" i="11" s="1"/>
  <c r="D26" i="3"/>
  <c r="E24" i="7" s="1"/>
  <c r="E23" i="3"/>
  <c r="F21" i="7" s="1"/>
  <c r="D27" i="3"/>
  <c r="E25" i="7" s="1"/>
  <c r="AI26" i="10"/>
  <c r="AI33" i="10" s="1"/>
  <c r="AI25" i="10"/>
  <c r="AI32" i="10" s="1"/>
  <c r="AJ27" i="10"/>
  <c r="AJ34" i="10" s="1"/>
  <c r="AI24" i="10"/>
  <c r="AI31" i="10" s="1"/>
  <c r="U23" i="10"/>
  <c r="Z20" i="5"/>
  <c r="T25" i="9"/>
  <c r="U34" i="3"/>
  <c r="E9" i="5"/>
  <c r="P9" i="5"/>
  <c r="D20" i="5"/>
  <c r="O20" i="5"/>
  <c r="P33" i="3" s="1"/>
  <c r="Q31" i="7" s="1"/>
  <c r="D26" i="5"/>
  <c r="D40" i="3"/>
  <c r="E38" i="7" s="1"/>
  <c r="F10" i="5"/>
  <c r="Q10" i="5"/>
  <c r="R23" i="3" s="1"/>
  <c r="S21" i="7" s="1"/>
  <c r="F16" i="5"/>
  <c r="Q16" i="5"/>
  <c r="D22" i="3"/>
  <c r="F23" i="3"/>
  <c r="G21" i="7" s="1"/>
  <c r="O9" i="5"/>
  <c r="AA9" i="5" s="1"/>
  <c r="O24" i="5"/>
  <c r="D24" i="5"/>
  <c r="C18" i="7"/>
  <c r="C17" i="7" s="1"/>
  <c r="D17" i="7"/>
  <c r="E22" i="3"/>
  <c r="F20" i="7" s="1"/>
  <c r="D29" i="3"/>
  <c r="E27" i="7" s="1"/>
  <c r="D33" i="3"/>
  <c r="E31" i="7" s="1"/>
  <c r="D36" i="3"/>
  <c r="E34" i="7" s="1"/>
  <c r="O10" i="5"/>
  <c r="O16" i="5"/>
  <c r="E15" i="5"/>
  <c r="P15" i="5"/>
  <c r="Q28" i="3" s="1"/>
  <c r="R26" i="7" s="1"/>
  <c r="D23" i="5"/>
  <c r="D37" i="3"/>
  <c r="E35" i="7" s="1"/>
  <c r="O23" i="5"/>
  <c r="AA23" i="5" s="1"/>
  <c r="O26" i="5"/>
  <c r="P40" i="3" s="1"/>
  <c r="Q38" i="7" s="1"/>
  <c r="D21" i="5"/>
  <c r="D35" i="3"/>
  <c r="E33" i="7" s="1"/>
  <c r="D29" i="7"/>
  <c r="C31" i="7"/>
  <c r="C29" i="7" s="1"/>
  <c r="O15" i="5"/>
  <c r="P28" i="3" s="1"/>
  <c r="Q26" i="7" s="1"/>
  <c r="D11" i="5"/>
  <c r="O11" i="5"/>
  <c r="P24" i="3" s="1"/>
  <c r="Q22" i="7" s="1"/>
  <c r="D13" i="5"/>
  <c r="D17" i="5"/>
  <c r="O17" i="5"/>
  <c r="D8" i="5"/>
  <c r="O8" i="5"/>
  <c r="D7" i="5"/>
  <c r="D6" i="5" s="1"/>
  <c r="E14" i="5"/>
  <c r="P14" i="5"/>
  <c r="D19" i="5"/>
  <c r="O19" i="5"/>
  <c r="P32" i="3" s="1"/>
  <c r="Q30" i="7" s="1"/>
  <c r="D22" i="5"/>
  <c r="D25" i="5"/>
  <c r="D39" i="3"/>
  <c r="E37" i="7" s="1"/>
  <c r="D23" i="7"/>
  <c r="C24" i="7"/>
  <c r="C23" i="7" s="1"/>
  <c r="D20" i="3"/>
  <c r="E18" i="7" s="1"/>
  <c r="D23" i="3"/>
  <c r="E21" i="7" s="1"/>
  <c r="O26" i="3"/>
  <c r="P24" i="7" s="1"/>
  <c r="D28" i="3"/>
  <c r="E26" i="7" s="1"/>
  <c r="E29" i="3"/>
  <c r="F27" i="7" s="1"/>
  <c r="D32" i="3"/>
  <c r="E30" i="7" s="1"/>
  <c r="P10" i="5"/>
  <c r="AB10" i="5" s="1"/>
  <c r="AN10" i="5" s="1"/>
  <c r="O14" i="5"/>
  <c r="P16" i="5"/>
  <c r="Q29" i="3" s="1"/>
  <c r="R27" i="7" s="1"/>
  <c r="AI22" i="9"/>
  <c r="AI26" i="9" s="1"/>
  <c r="AJ18" i="9" s="1"/>
  <c r="W23" i="9"/>
  <c r="Z7" i="5"/>
  <c r="AA22" i="5"/>
  <c r="P36" i="3"/>
  <c r="Q34" i="7" s="1"/>
  <c r="Z9" i="5"/>
  <c r="Z14" i="5"/>
  <c r="O40" i="3"/>
  <c r="P38" i="7" s="1"/>
  <c r="Z11" i="5"/>
  <c r="AA24" i="3" s="1"/>
  <c r="AB22" i="7" s="1"/>
  <c r="Z16" i="5"/>
  <c r="Z24" i="5"/>
  <c r="AL24" i="5" s="1"/>
  <c r="AA25" i="5"/>
  <c r="AB39" i="3" s="1"/>
  <c r="AC37" i="7" s="1"/>
  <c r="P39" i="3"/>
  <c r="AL26" i="5"/>
  <c r="AM40" i="3" s="1"/>
  <c r="AN38" i="7" s="1"/>
  <c r="O38" i="3"/>
  <c r="P36" i="7" s="1"/>
  <c r="AL21" i="5"/>
  <c r="O21" i="3"/>
  <c r="P19" i="7" s="1"/>
  <c r="P17" i="7" s="1"/>
  <c r="O35" i="3"/>
  <c r="P33" i="7" s="1"/>
  <c r="AA21" i="5"/>
  <c r="AB35" i="3" s="1"/>
  <c r="AC33" i="7" s="1"/>
  <c r="Z25" i="5"/>
  <c r="Z10" i="5"/>
  <c r="AA23" i="3" s="1"/>
  <c r="AB21" i="7" s="1"/>
  <c r="O28" i="3"/>
  <c r="Z23" i="5"/>
  <c r="AA37" i="3" s="1"/>
  <c r="AB35" i="7" s="1"/>
  <c r="Z17" i="5"/>
  <c r="Z19" i="5"/>
  <c r="AL19" i="5" s="1"/>
  <c r="O32" i="3"/>
  <c r="P30" i="7" s="1"/>
  <c r="O36" i="3"/>
  <c r="P34" i="7" s="1"/>
  <c r="Z22" i="5"/>
  <c r="AA7" i="5"/>
  <c r="P20" i="3"/>
  <c r="AL13" i="5"/>
  <c r="Z8" i="5"/>
  <c r="Z15" i="5"/>
  <c r="AA13" i="5"/>
  <c r="O37" i="3"/>
  <c r="P35" i="7" s="1"/>
  <c r="AA40" i="3"/>
  <c r="AB38" i="7" s="1"/>
  <c r="AA26" i="3"/>
  <c r="AB24" i="7" s="1"/>
  <c r="N18" i="5"/>
  <c r="C18" i="5"/>
  <c r="N12" i="5"/>
  <c r="C12" i="5"/>
  <c r="N6" i="5"/>
  <c r="C6" i="5"/>
  <c r="B18" i="5"/>
  <c r="B12" i="5"/>
  <c r="B6" i="5"/>
  <c r="B86" i="4"/>
  <c r="CH85" i="4"/>
  <c r="AX85" i="4"/>
  <c r="Z85" i="4"/>
  <c r="B85" i="4"/>
  <c r="B84" i="4"/>
  <c r="BV82" i="4"/>
  <c r="AL82" i="4"/>
  <c r="B82" i="4"/>
  <c r="B81" i="4"/>
  <c r="CT79" i="4"/>
  <c r="AL79" i="4"/>
  <c r="B79" i="4"/>
  <c r="CT78" i="4"/>
  <c r="Z78" i="4"/>
  <c r="B78" i="4"/>
  <c r="CT77" i="4"/>
  <c r="BV77" i="4"/>
  <c r="AX77" i="4"/>
  <c r="Z77" i="4"/>
  <c r="B77" i="4"/>
  <c r="CT76" i="4"/>
  <c r="BV76" i="4"/>
  <c r="AX76" i="4"/>
  <c r="AL76" i="4"/>
  <c r="Z76" i="4"/>
  <c r="N76" i="4"/>
  <c r="B76" i="4"/>
  <c r="CT75" i="4"/>
  <c r="BV75" i="4"/>
  <c r="AX75" i="4"/>
  <c r="AL75" i="4"/>
  <c r="Z75" i="4"/>
  <c r="N75" i="4"/>
  <c r="B75" i="4"/>
  <c r="B74" i="4"/>
  <c r="P72" i="4"/>
  <c r="B72" i="4"/>
  <c r="AB71" i="4"/>
  <c r="B71" i="4"/>
  <c r="AX70" i="4"/>
  <c r="Z70" i="4"/>
  <c r="B70" i="4"/>
  <c r="B69" i="4"/>
  <c r="AX67" i="4"/>
  <c r="AL67" i="4"/>
  <c r="Z67" i="4"/>
  <c r="N67" i="4"/>
  <c r="B67" i="4"/>
  <c r="B66" i="4"/>
  <c r="DF64" i="4"/>
  <c r="CT64" i="4"/>
  <c r="CH64" i="4"/>
  <c r="BV64" i="4"/>
  <c r="BJ64" i="4"/>
  <c r="AX64" i="4"/>
  <c r="AL64" i="4"/>
  <c r="Z64" i="4"/>
  <c r="N64" i="4"/>
  <c r="B64" i="4"/>
  <c r="CH63" i="4"/>
  <c r="CB63" i="4"/>
  <c r="BV63" i="4"/>
  <c r="BP63" i="4"/>
  <c r="BJ63" i="4"/>
  <c r="BD63" i="4"/>
  <c r="AX63" i="4"/>
  <c r="AR63" i="4"/>
  <c r="AL63" i="4"/>
  <c r="AF63" i="4"/>
  <c r="Z63" i="4"/>
  <c r="T63" i="4"/>
  <c r="N63" i="4"/>
  <c r="H63" i="4"/>
  <c r="B63" i="4"/>
  <c r="BV62" i="4"/>
  <c r="AL62" i="4"/>
  <c r="B62" i="4"/>
  <c r="B61" i="4"/>
  <c r="BJ59" i="4"/>
  <c r="AL59" i="4"/>
  <c r="N59" i="4"/>
  <c r="B59" i="4"/>
  <c r="DF58" i="4"/>
  <c r="BJ58" i="4"/>
  <c r="AL58" i="4"/>
  <c r="N58" i="4"/>
  <c r="B58" i="4"/>
  <c r="AX57" i="4"/>
  <c r="N57" i="4"/>
  <c r="B57" i="4"/>
  <c r="B56" i="4"/>
  <c r="B55" i="4"/>
  <c r="N52" i="4"/>
  <c r="E52" i="4"/>
  <c r="B53" i="4"/>
  <c r="B52" i="4"/>
  <c r="B51" i="4"/>
  <c r="C41" i="4"/>
  <c r="C38" i="4"/>
  <c r="C31" i="4"/>
  <c r="C26" i="4"/>
  <c r="C23" i="4"/>
  <c r="C18" i="4"/>
  <c r="C12" i="4"/>
  <c r="C8" i="4"/>
  <c r="D44" i="4"/>
  <c r="D43" i="4"/>
  <c r="D42" i="4"/>
  <c r="D40" i="4"/>
  <c r="D39" i="4"/>
  <c r="C81" i="4" s="1"/>
  <c r="D37" i="4"/>
  <c r="D36" i="4"/>
  <c r="D35" i="4"/>
  <c r="D34" i="4"/>
  <c r="D33" i="4"/>
  <c r="D32" i="4"/>
  <c r="C74" i="4" s="1"/>
  <c r="D30" i="4"/>
  <c r="D29" i="4"/>
  <c r="D28" i="4"/>
  <c r="D27" i="4"/>
  <c r="C69" i="4" s="1"/>
  <c r="D25" i="4"/>
  <c r="D24" i="4"/>
  <c r="C66" i="4" s="1"/>
  <c r="D22" i="4"/>
  <c r="D21" i="4"/>
  <c r="D20" i="4"/>
  <c r="E20" i="4" s="1"/>
  <c r="D19" i="4"/>
  <c r="D17" i="4"/>
  <c r="D16" i="4"/>
  <c r="D15" i="4"/>
  <c r="D14" i="4"/>
  <c r="D13" i="4"/>
  <c r="C55" i="4" s="1"/>
  <c r="D11" i="4"/>
  <c r="D10" i="4"/>
  <c r="E10" i="4" s="1"/>
  <c r="F10" i="4" s="1"/>
  <c r="G10" i="4" s="1"/>
  <c r="H10" i="4" s="1"/>
  <c r="I10" i="4" s="1"/>
  <c r="J10" i="4" s="1"/>
  <c r="K10" i="4" s="1"/>
  <c r="D9" i="4"/>
  <c r="C51" i="4" s="1"/>
  <c r="AA10" i="5" l="1"/>
  <c r="AM10" i="5" s="1"/>
  <c r="AY10" i="5" s="1"/>
  <c r="P23" i="3"/>
  <c r="Q21" i="7" s="1"/>
  <c r="D18" i="5"/>
  <c r="D12" i="5"/>
  <c r="AL20" i="5"/>
  <c r="AX20" i="5" s="1"/>
  <c r="AA33" i="3"/>
  <c r="AB31" i="7" s="1"/>
  <c r="P38" i="3"/>
  <c r="Q36" i="7" s="1"/>
  <c r="AA24" i="5"/>
  <c r="AB38" i="3" s="1"/>
  <c r="AC36" i="7" s="1"/>
  <c r="AC16" i="5"/>
  <c r="R29" i="3"/>
  <c r="S27" i="7" s="1"/>
  <c r="AA11" i="5"/>
  <c r="AB15" i="5"/>
  <c r="AC28" i="3" s="1"/>
  <c r="AD26" i="7" s="1"/>
  <c r="AA26" i="5"/>
  <c r="AM26" i="5" s="1"/>
  <c r="P22" i="3"/>
  <c r="Q20" i="7" s="1"/>
  <c r="D31" i="3"/>
  <c r="AC10" i="5"/>
  <c r="AD23" i="3" s="1"/>
  <c r="AE21" i="7" s="1"/>
  <c r="AB16" i="5"/>
  <c r="AN16" i="5" s="1"/>
  <c r="O6" i="5"/>
  <c r="S35" i="10"/>
  <c r="S22" i="10"/>
  <c r="T44" i="3" s="1"/>
  <c r="D25" i="3"/>
  <c r="O12" i="5"/>
  <c r="E23" i="7"/>
  <c r="E29" i="7"/>
  <c r="AJ26" i="10"/>
  <c r="AJ33" i="10" s="1"/>
  <c r="AK27" i="10"/>
  <c r="AK34" i="10" s="1"/>
  <c r="U30" i="10"/>
  <c r="AJ24" i="10"/>
  <c r="AJ31" i="10" s="1"/>
  <c r="AJ25" i="10"/>
  <c r="AJ32" i="10" s="1"/>
  <c r="AA15" i="5"/>
  <c r="AM15" i="5" s="1"/>
  <c r="AA19" i="5"/>
  <c r="AB32" i="3" s="1"/>
  <c r="AC30" i="7" s="1"/>
  <c r="O19" i="3"/>
  <c r="P37" i="3"/>
  <c r="Q35" i="7" s="1"/>
  <c r="U21" i="9"/>
  <c r="U20" i="9" s="1"/>
  <c r="V52" i="7" s="1"/>
  <c r="U17" i="9"/>
  <c r="U16" i="9" s="1"/>
  <c r="T24" i="9"/>
  <c r="V21" i="11" s="1"/>
  <c r="Q22" i="3"/>
  <c r="R20" i="7" s="1"/>
  <c r="AB9" i="5"/>
  <c r="AC22" i="3" s="1"/>
  <c r="AD20" i="7" s="1"/>
  <c r="AA22" i="3"/>
  <c r="AB20" i="7" s="1"/>
  <c r="AL9" i="5"/>
  <c r="AX9" i="5" s="1"/>
  <c r="E20" i="3"/>
  <c r="P7" i="5"/>
  <c r="E7" i="5"/>
  <c r="E17" i="5"/>
  <c r="E30" i="3"/>
  <c r="F28" i="7" s="1"/>
  <c r="P17" i="5"/>
  <c r="F15" i="5"/>
  <c r="Q15" i="5"/>
  <c r="F28" i="3"/>
  <c r="G26" i="7" s="1"/>
  <c r="O18" i="5"/>
  <c r="Q23" i="3"/>
  <c r="R21" i="7" s="1"/>
  <c r="AA20" i="5"/>
  <c r="AB33" i="3" s="1"/>
  <c r="AC31" i="7" s="1"/>
  <c r="E19" i="5"/>
  <c r="P19" i="5"/>
  <c r="E32" i="3"/>
  <c r="AA8" i="5"/>
  <c r="AA6" i="5" s="1"/>
  <c r="P21" i="3"/>
  <c r="Q19" i="7" s="1"/>
  <c r="E13" i="5"/>
  <c r="P13" i="5"/>
  <c r="E26" i="3"/>
  <c r="AA16" i="5"/>
  <c r="P29" i="3"/>
  <c r="Q27" i="7" s="1"/>
  <c r="E24" i="5"/>
  <c r="P24" i="5"/>
  <c r="E38" i="3"/>
  <c r="F36" i="7" s="1"/>
  <c r="E20" i="7"/>
  <c r="E17" i="7" s="1"/>
  <c r="D19" i="3"/>
  <c r="G10" i="5"/>
  <c r="R10" i="5"/>
  <c r="G23" i="3"/>
  <c r="H21" i="7" s="1"/>
  <c r="AA14" i="5"/>
  <c r="AM14" i="5" s="1"/>
  <c r="P27" i="3"/>
  <c r="E22" i="5"/>
  <c r="E36" i="3"/>
  <c r="F34" i="7" s="1"/>
  <c r="P22" i="5"/>
  <c r="F14" i="5"/>
  <c r="Q14" i="5"/>
  <c r="F27" i="3"/>
  <c r="G25" i="7" s="1"/>
  <c r="P30" i="3"/>
  <c r="Q28" i="7" s="1"/>
  <c r="AA17" i="5"/>
  <c r="AM17" i="5" s="1"/>
  <c r="E11" i="5"/>
  <c r="P11" i="5"/>
  <c r="E24" i="3"/>
  <c r="F22" i="7" s="1"/>
  <c r="G16" i="5"/>
  <c r="R16" i="5"/>
  <c r="G29" i="3"/>
  <c r="H27" i="7" s="1"/>
  <c r="E25" i="5"/>
  <c r="E39" i="3"/>
  <c r="F37" i="7" s="1"/>
  <c r="P25" i="5"/>
  <c r="Q27" i="3"/>
  <c r="R25" i="7" s="1"/>
  <c r="AB14" i="5"/>
  <c r="E8" i="5"/>
  <c r="P8" i="5"/>
  <c r="E21" i="3"/>
  <c r="F19" i="7" s="1"/>
  <c r="E21" i="5"/>
  <c r="E35" i="3"/>
  <c r="F33" i="7" s="1"/>
  <c r="P21" i="5"/>
  <c r="E23" i="5"/>
  <c r="P23" i="5"/>
  <c r="E37" i="3"/>
  <c r="F35" i="7" s="1"/>
  <c r="E20" i="5"/>
  <c r="P20" i="5"/>
  <c r="E33" i="3"/>
  <c r="F31" i="7" s="1"/>
  <c r="E26" i="5"/>
  <c r="P26" i="5"/>
  <c r="E40" i="3"/>
  <c r="F38" i="7" s="1"/>
  <c r="F9" i="5"/>
  <c r="Q9" i="5"/>
  <c r="F22" i="3"/>
  <c r="G20" i="7" s="1"/>
  <c r="AJ22" i="9"/>
  <c r="AJ26" i="9" s="1"/>
  <c r="AK18" i="9" s="1"/>
  <c r="W27" i="9"/>
  <c r="X19" i="9" s="1"/>
  <c r="Z18" i="5"/>
  <c r="O25" i="3"/>
  <c r="P26" i="7"/>
  <c r="P23" i="7" s="1"/>
  <c r="P29" i="7"/>
  <c r="Q37" i="7"/>
  <c r="Q18" i="7"/>
  <c r="AX24" i="5"/>
  <c r="AY38" i="3" s="1"/>
  <c r="AZ36" i="7" s="1"/>
  <c r="AL22" i="5"/>
  <c r="AL25" i="5"/>
  <c r="AL16" i="5"/>
  <c r="AA29" i="3"/>
  <c r="AB27" i="7" s="1"/>
  <c r="AX26" i="5"/>
  <c r="AL17" i="5"/>
  <c r="AC23" i="3"/>
  <c r="AD21" i="7" s="1"/>
  <c r="AL11" i="5"/>
  <c r="AM9" i="5"/>
  <c r="AB22" i="3"/>
  <c r="AC20" i="7" s="1"/>
  <c r="AL14" i="5"/>
  <c r="AA27" i="3"/>
  <c r="AB25" i="7" s="1"/>
  <c r="AA30" i="3"/>
  <c r="AB28" i="7" s="1"/>
  <c r="AA39" i="3"/>
  <c r="AB37" i="7" s="1"/>
  <c r="AM38" i="3"/>
  <c r="AN36" i="7" s="1"/>
  <c r="AL15" i="5"/>
  <c r="AB36" i="3"/>
  <c r="AC34" i="7" s="1"/>
  <c r="AX13" i="5"/>
  <c r="AY26" i="3" s="1"/>
  <c r="AZ24" i="7" s="1"/>
  <c r="AB37" i="3"/>
  <c r="AC35" i="7" s="1"/>
  <c r="AX21" i="5"/>
  <c r="AM11" i="5"/>
  <c r="AB24" i="3"/>
  <c r="AC22" i="7" s="1"/>
  <c r="AA28" i="3"/>
  <c r="AM21" i="5"/>
  <c r="AN35" i="3" s="1"/>
  <c r="AO33" i="7" s="1"/>
  <c r="AA21" i="3"/>
  <c r="AB19" i="7" s="1"/>
  <c r="AM22" i="5"/>
  <c r="AN36" i="3" s="1"/>
  <c r="AO34" i="7" s="1"/>
  <c r="AA38" i="3"/>
  <c r="AB36" i="7" s="1"/>
  <c r="AM25" i="5"/>
  <c r="AM23" i="5"/>
  <c r="AN37" i="3" s="1"/>
  <c r="AO35" i="7" s="1"/>
  <c r="AA32" i="3"/>
  <c r="AB30" i="7" s="1"/>
  <c r="AL23" i="5"/>
  <c r="AM37" i="3" s="1"/>
  <c r="AN35" i="7" s="1"/>
  <c r="AL10" i="5"/>
  <c r="AB40" i="3"/>
  <c r="AC38" i="7" s="1"/>
  <c r="AL7" i="5"/>
  <c r="AM20" i="3" s="1"/>
  <c r="AN18" i="7" s="1"/>
  <c r="AA20" i="3"/>
  <c r="AB18" i="7" s="1"/>
  <c r="AM26" i="3"/>
  <c r="AN24" i="7" s="1"/>
  <c r="AL8" i="5"/>
  <c r="AM21" i="3" s="1"/>
  <c r="AN19" i="7" s="1"/>
  <c r="O31" i="3"/>
  <c r="Z6" i="5"/>
  <c r="AO16" i="5"/>
  <c r="AD29" i="3"/>
  <c r="AE27" i="7" s="1"/>
  <c r="AM7" i="5"/>
  <c r="AB20" i="3"/>
  <c r="Z12" i="5"/>
  <c r="AX19" i="5"/>
  <c r="AZ10" i="5"/>
  <c r="AO23" i="3"/>
  <c r="AP21" i="7" s="1"/>
  <c r="AM13" i="5"/>
  <c r="AB26" i="3"/>
  <c r="AA36" i="3"/>
  <c r="AB34" i="7" s="1"/>
  <c r="AA35" i="3"/>
  <c r="AB33" i="7" s="1"/>
  <c r="AM32" i="3"/>
  <c r="AN30" i="7" s="1"/>
  <c r="I52" i="4"/>
  <c r="C62" i="4"/>
  <c r="B83" i="4"/>
  <c r="B73" i="4"/>
  <c r="F52" i="4"/>
  <c r="H52" i="4"/>
  <c r="E14" i="4"/>
  <c r="C56" i="4"/>
  <c r="E34" i="4"/>
  <c r="C76" i="4"/>
  <c r="E44" i="4"/>
  <c r="C86" i="4"/>
  <c r="E15" i="4"/>
  <c r="C57" i="4"/>
  <c r="E25" i="4"/>
  <c r="C67" i="4"/>
  <c r="E35" i="4"/>
  <c r="C77" i="4"/>
  <c r="C45" i="4"/>
  <c r="E16" i="4"/>
  <c r="C58" i="4"/>
  <c r="E36" i="4"/>
  <c r="C78" i="4"/>
  <c r="G52" i="4"/>
  <c r="E28" i="4"/>
  <c r="C70" i="4"/>
  <c r="C68" i="4" s="1"/>
  <c r="E19" i="4"/>
  <c r="D61" i="4" s="1"/>
  <c r="C61" i="4"/>
  <c r="L10" i="4"/>
  <c r="J52" i="4"/>
  <c r="F20" i="4"/>
  <c r="D62" i="4"/>
  <c r="E30" i="4"/>
  <c r="C72" i="4"/>
  <c r="E40" i="4"/>
  <c r="C82" i="4"/>
  <c r="C80" i="4" s="1"/>
  <c r="B54" i="4"/>
  <c r="E11" i="4"/>
  <c r="C53" i="4"/>
  <c r="C50" i="4" s="1"/>
  <c r="E21" i="4"/>
  <c r="C63" i="4"/>
  <c r="E42" i="4"/>
  <c r="D84" i="4" s="1"/>
  <c r="C84" i="4"/>
  <c r="C52" i="4"/>
  <c r="E17" i="4"/>
  <c r="C59" i="4"/>
  <c r="E37" i="4"/>
  <c r="C79" i="4"/>
  <c r="E29" i="4"/>
  <c r="C71" i="4"/>
  <c r="E22" i="4"/>
  <c r="C64" i="4"/>
  <c r="E33" i="4"/>
  <c r="C75" i="4"/>
  <c r="E43" i="4"/>
  <c r="C85" i="4"/>
  <c r="D52" i="4"/>
  <c r="B60" i="4"/>
  <c r="B65" i="4"/>
  <c r="B68" i="4"/>
  <c r="B80" i="4"/>
  <c r="CZ63" i="4"/>
  <c r="DF63" i="4"/>
  <c r="CT63" i="4"/>
  <c r="CN63" i="4"/>
  <c r="DL63" i="4"/>
  <c r="B50" i="4"/>
  <c r="E24" i="4"/>
  <c r="D66" i="4" s="1"/>
  <c r="D23" i="4"/>
  <c r="E39" i="4"/>
  <c r="D81" i="4" s="1"/>
  <c r="D38" i="4"/>
  <c r="C65" i="4"/>
  <c r="E9" i="4"/>
  <c r="D51" i="4" s="1"/>
  <c r="D8" i="4"/>
  <c r="F19" i="4"/>
  <c r="E61" i="4" s="1"/>
  <c r="E13" i="4"/>
  <c r="D55" i="4" s="1"/>
  <c r="D12" i="4"/>
  <c r="E32" i="4"/>
  <c r="D74" i="4" s="1"/>
  <c r="D31" i="4"/>
  <c r="D18" i="4"/>
  <c r="E27" i="4"/>
  <c r="D69" i="4" s="1"/>
  <c r="D26" i="4"/>
  <c r="D41" i="4"/>
  <c r="AM33" i="3" l="1"/>
  <c r="AN31" i="7" s="1"/>
  <c r="AN23" i="3"/>
  <c r="AO21" i="7" s="1"/>
  <c r="AB23" i="3"/>
  <c r="AC21" i="7" s="1"/>
  <c r="AM24" i="5"/>
  <c r="AN38" i="3" s="1"/>
  <c r="AO36" i="7" s="1"/>
  <c r="AM19" i="5"/>
  <c r="AY19" i="5" s="1"/>
  <c r="AO10" i="5"/>
  <c r="BA10" i="5" s="1"/>
  <c r="AB17" i="7"/>
  <c r="AN15" i="5"/>
  <c r="AO28" i="3" s="1"/>
  <c r="AP26" i="7" s="1"/>
  <c r="C83" i="4"/>
  <c r="E18" i="4"/>
  <c r="AM22" i="3"/>
  <c r="AN20" i="7" s="1"/>
  <c r="AC29" i="3"/>
  <c r="AD27" i="7" s="1"/>
  <c r="AN9" i="5"/>
  <c r="AO22" i="3" s="1"/>
  <c r="AP20" i="7" s="1"/>
  <c r="AB28" i="3"/>
  <c r="AC26" i="7" s="1"/>
  <c r="AM20" i="5"/>
  <c r="AY20" i="5" s="1"/>
  <c r="P31" i="3"/>
  <c r="AB30" i="3"/>
  <c r="AC28" i="7" s="1"/>
  <c r="U25" i="9"/>
  <c r="V21" i="9" s="1"/>
  <c r="V20" i="9" s="1"/>
  <c r="W52" i="7" s="1"/>
  <c r="W50" i="7" s="1"/>
  <c r="W55" i="7" s="1"/>
  <c r="T28" i="10"/>
  <c r="S29" i="10"/>
  <c r="U12" i="11" s="1"/>
  <c r="BJ24" i="5"/>
  <c r="BV24" i="5" s="1"/>
  <c r="AB27" i="3"/>
  <c r="AC25" i="7" s="1"/>
  <c r="Q17" i="7"/>
  <c r="Q29" i="7"/>
  <c r="AK24" i="10"/>
  <c r="AK31" i="10" s="1"/>
  <c r="AL27" i="10"/>
  <c r="AL34" i="10" s="1"/>
  <c r="AK26" i="10"/>
  <c r="AK33" i="10" s="1"/>
  <c r="AK25" i="10"/>
  <c r="AK32" i="10" s="1"/>
  <c r="V23" i="10"/>
  <c r="AN28" i="3"/>
  <c r="AO26" i="7" s="1"/>
  <c r="AY15" i="5"/>
  <c r="BK15" i="5" s="1"/>
  <c r="P19" i="3"/>
  <c r="AA12" i="5"/>
  <c r="AY21" i="5"/>
  <c r="AZ35" i="3" s="1"/>
  <c r="BA33" i="7" s="1"/>
  <c r="V32" i="7"/>
  <c r="V34" i="3"/>
  <c r="G9" i="5"/>
  <c r="G22" i="3"/>
  <c r="H20" i="7" s="1"/>
  <c r="R9" i="5"/>
  <c r="F8" i="5"/>
  <c r="F21" i="3"/>
  <c r="G19" i="7" s="1"/>
  <c r="Q8" i="5"/>
  <c r="S29" i="3"/>
  <c r="T27" i="7" s="1"/>
  <c r="AD16" i="5"/>
  <c r="Q24" i="3"/>
  <c r="R22" i="7" s="1"/>
  <c r="AB11" i="5"/>
  <c r="F13" i="5"/>
  <c r="Q13" i="5"/>
  <c r="F26" i="3"/>
  <c r="E12" i="5"/>
  <c r="Q32" i="3"/>
  <c r="AB19" i="5"/>
  <c r="P18" i="5"/>
  <c r="F18" i="7"/>
  <c r="F17" i="7" s="1"/>
  <c r="E19" i="3"/>
  <c r="AA18" i="5"/>
  <c r="Q37" i="3"/>
  <c r="R35" i="7" s="1"/>
  <c r="AB23" i="5"/>
  <c r="F21" i="5"/>
  <c r="Q21" i="5"/>
  <c r="F35" i="3"/>
  <c r="G33" i="7" s="1"/>
  <c r="AN14" i="5"/>
  <c r="AC27" i="3"/>
  <c r="AD25" i="7" s="1"/>
  <c r="F25" i="5"/>
  <c r="Q25" i="5"/>
  <c r="F39" i="3"/>
  <c r="G37" i="7" s="1"/>
  <c r="H16" i="5"/>
  <c r="H29" i="3"/>
  <c r="I27" i="7" s="1"/>
  <c r="S16" i="5"/>
  <c r="F11" i="5"/>
  <c r="F24" i="3"/>
  <c r="G22" i="7" s="1"/>
  <c r="Q11" i="5"/>
  <c r="R27" i="3"/>
  <c r="S25" i="7" s="1"/>
  <c r="AC14" i="5"/>
  <c r="F22" i="5"/>
  <c r="F36" i="3"/>
  <c r="G34" i="7" s="1"/>
  <c r="Q22" i="5"/>
  <c r="S23" i="3"/>
  <c r="T21" i="7" s="1"/>
  <c r="AD10" i="5"/>
  <c r="AM16" i="5"/>
  <c r="AM12" i="5" s="1"/>
  <c r="AB29" i="3"/>
  <c r="AC27" i="7" s="1"/>
  <c r="F19" i="5"/>
  <c r="Q19" i="5"/>
  <c r="F32" i="3"/>
  <c r="E18" i="5"/>
  <c r="F17" i="5"/>
  <c r="F30" i="3"/>
  <c r="G28" i="7" s="1"/>
  <c r="Q17" i="5"/>
  <c r="Q40" i="3"/>
  <c r="R38" i="7" s="1"/>
  <c r="AB26" i="5"/>
  <c r="Q33" i="3"/>
  <c r="R31" i="7" s="1"/>
  <c r="AB20" i="5"/>
  <c r="F23" i="5"/>
  <c r="Q23" i="5"/>
  <c r="F37" i="3"/>
  <c r="G35" i="7" s="1"/>
  <c r="G14" i="5"/>
  <c r="G27" i="3"/>
  <c r="H25" i="7" s="1"/>
  <c r="R14" i="5"/>
  <c r="Q25" i="7"/>
  <c r="Q23" i="7" s="1"/>
  <c r="P25" i="3"/>
  <c r="H10" i="5"/>
  <c r="H23" i="3"/>
  <c r="I21" i="7" s="1"/>
  <c r="S10" i="5"/>
  <c r="Q38" i="3"/>
  <c r="R36" i="7" s="1"/>
  <c r="AB24" i="5"/>
  <c r="F24" i="7"/>
  <c r="F23" i="7" s="1"/>
  <c r="E25" i="3"/>
  <c r="AB21" i="3"/>
  <c r="AC19" i="7" s="1"/>
  <c r="AM8" i="5"/>
  <c r="AM6" i="5" s="1"/>
  <c r="R28" i="3"/>
  <c r="S26" i="7" s="1"/>
  <c r="AC15" i="5"/>
  <c r="F7" i="5"/>
  <c r="Q7" i="5"/>
  <c r="F20" i="3"/>
  <c r="E6" i="5"/>
  <c r="AC9" i="5"/>
  <c r="R22" i="3"/>
  <c r="S20" i="7" s="1"/>
  <c r="F26" i="5"/>
  <c r="Q26" i="5"/>
  <c r="F40" i="3"/>
  <c r="G38" i="7" s="1"/>
  <c r="F20" i="5"/>
  <c r="F33" i="3"/>
  <c r="G31" i="7" s="1"/>
  <c r="Q20" i="5"/>
  <c r="AB21" i="5"/>
  <c r="Q35" i="3"/>
  <c r="R33" i="7" s="1"/>
  <c r="Q21" i="3"/>
  <c r="R19" i="7" s="1"/>
  <c r="AB8" i="5"/>
  <c r="AB25" i="5"/>
  <c r="Q39" i="3"/>
  <c r="R37" i="7" s="1"/>
  <c r="AB22" i="5"/>
  <c r="Q36" i="3"/>
  <c r="R34" i="7" s="1"/>
  <c r="F24" i="5"/>
  <c r="Q24" i="5"/>
  <c r="F38" i="3"/>
  <c r="G36" i="7" s="1"/>
  <c r="AB13" i="5"/>
  <c r="P12" i="5"/>
  <c r="Q26" i="3"/>
  <c r="F30" i="7"/>
  <c r="F29" i="7" s="1"/>
  <c r="E31" i="3"/>
  <c r="G15" i="5"/>
  <c r="R15" i="5"/>
  <c r="G28" i="3"/>
  <c r="H26" i="7" s="1"/>
  <c r="Q30" i="3"/>
  <c r="R28" i="7" s="1"/>
  <c r="AB17" i="5"/>
  <c r="Q20" i="3"/>
  <c r="AB7" i="5"/>
  <c r="P6" i="5"/>
  <c r="AK22" i="9"/>
  <c r="AK26" i="9" s="1"/>
  <c r="AL18" i="9" s="1"/>
  <c r="X23" i="9"/>
  <c r="AA25" i="3"/>
  <c r="AB26" i="7"/>
  <c r="AB23" i="7" s="1"/>
  <c r="AA19" i="3"/>
  <c r="AC18" i="7"/>
  <c r="AC24" i="7"/>
  <c r="AN22" i="3"/>
  <c r="AO20" i="7" s="1"/>
  <c r="AY9" i="5"/>
  <c r="BJ26" i="5"/>
  <c r="AY40" i="3"/>
  <c r="AZ38" i="7" s="1"/>
  <c r="AX16" i="5"/>
  <c r="AM29" i="3"/>
  <c r="AN27" i="7" s="1"/>
  <c r="AX25" i="5"/>
  <c r="AM39" i="3"/>
  <c r="AN37" i="7" s="1"/>
  <c r="AX22" i="5"/>
  <c r="AM23" i="3"/>
  <c r="AN21" i="7" s="1"/>
  <c r="AX10" i="5"/>
  <c r="AX14" i="5"/>
  <c r="AL12" i="5"/>
  <c r="AM27" i="3"/>
  <c r="AN25" i="7" s="1"/>
  <c r="AX11" i="5"/>
  <c r="AM24" i="3"/>
  <c r="AN22" i="7" s="1"/>
  <c r="AX17" i="5"/>
  <c r="AM30" i="3"/>
  <c r="AN28" i="7" s="1"/>
  <c r="AY25" i="5"/>
  <c r="AN40" i="3"/>
  <c r="AO38" i="7" s="1"/>
  <c r="AY26" i="5"/>
  <c r="AY22" i="5"/>
  <c r="AY23" i="5"/>
  <c r="AL18" i="5"/>
  <c r="AN27" i="3"/>
  <c r="AO25" i="7" s="1"/>
  <c r="AY14" i="5"/>
  <c r="AN39" i="3"/>
  <c r="AO37" i="7" s="1"/>
  <c r="AX7" i="5"/>
  <c r="AY20" i="3" s="1"/>
  <c r="AZ18" i="7" s="1"/>
  <c r="AY17" i="5"/>
  <c r="AN30" i="3"/>
  <c r="AO28" i="7" s="1"/>
  <c r="AX23" i="5"/>
  <c r="AY37" i="3" s="1"/>
  <c r="AZ35" i="7" s="1"/>
  <c r="AY11" i="5"/>
  <c r="AN24" i="3"/>
  <c r="AO22" i="7" s="1"/>
  <c r="BJ21" i="5"/>
  <c r="BJ13" i="5"/>
  <c r="AX15" i="5"/>
  <c r="AM28" i="3"/>
  <c r="AN26" i="7" s="1"/>
  <c r="BJ20" i="5"/>
  <c r="BJ9" i="5"/>
  <c r="AY22" i="3"/>
  <c r="AZ20" i="7" s="1"/>
  <c r="BA16" i="5"/>
  <c r="AP29" i="3"/>
  <c r="AQ27" i="7" s="1"/>
  <c r="BK10" i="5"/>
  <c r="AZ23" i="3"/>
  <c r="BA21" i="7" s="1"/>
  <c r="AN20" i="3"/>
  <c r="AO18" i="7" s="1"/>
  <c r="AY7" i="5"/>
  <c r="AX8" i="5"/>
  <c r="AL6" i="5"/>
  <c r="AN26" i="3"/>
  <c r="AY13" i="5"/>
  <c r="BL10" i="5"/>
  <c r="BA23" i="3"/>
  <c r="BB21" i="7" s="1"/>
  <c r="AZ16" i="5"/>
  <c r="AO29" i="3"/>
  <c r="AP27" i="7" s="1"/>
  <c r="BJ19" i="5"/>
  <c r="AM35" i="3"/>
  <c r="AN33" i="7" s="1"/>
  <c r="AY33" i="3"/>
  <c r="AZ31" i="7" s="1"/>
  <c r="AY32" i="3"/>
  <c r="AZ30" i="7" s="1"/>
  <c r="AM36" i="3"/>
  <c r="AN34" i="7" s="1"/>
  <c r="B87" i="4"/>
  <c r="C54" i="4"/>
  <c r="C73" i="4"/>
  <c r="C60" i="4"/>
  <c r="F33" i="4"/>
  <c r="D75" i="4"/>
  <c r="F17" i="4"/>
  <c r="D59" i="4"/>
  <c r="M10" i="4"/>
  <c r="K52" i="4"/>
  <c r="F15" i="4"/>
  <c r="D57" i="4"/>
  <c r="F22" i="4"/>
  <c r="D64" i="4"/>
  <c r="F40" i="4"/>
  <c r="D82" i="4"/>
  <c r="D80" i="4" s="1"/>
  <c r="F16" i="4"/>
  <c r="D58" i="4"/>
  <c r="F21" i="4"/>
  <c r="D63" i="4"/>
  <c r="F35" i="4"/>
  <c r="D77" i="4"/>
  <c r="F34" i="4"/>
  <c r="D76" i="4"/>
  <c r="E41" i="4"/>
  <c r="F43" i="4"/>
  <c r="D85" i="4"/>
  <c r="D83" i="4" s="1"/>
  <c r="F37" i="4"/>
  <c r="D79" i="4"/>
  <c r="G20" i="4"/>
  <c r="E62" i="4"/>
  <c r="F44" i="4"/>
  <c r="D86" i="4"/>
  <c r="F29" i="4"/>
  <c r="D71" i="4"/>
  <c r="F30" i="4"/>
  <c r="D72" i="4"/>
  <c r="F28" i="4"/>
  <c r="D70" i="4"/>
  <c r="F42" i="4"/>
  <c r="E84" i="4" s="1"/>
  <c r="F11" i="4"/>
  <c r="D53" i="4"/>
  <c r="F36" i="4"/>
  <c r="D78" i="4"/>
  <c r="F25" i="4"/>
  <c r="D67" i="4"/>
  <c r="D65" i="4" s="1"/>
  <c r="F14" i="4"/>
  <c r="D56" i="4"/>
  <c r="D45" i="4"/>
  <c r="F9" i="4"/>
  <c r="E51" i="4" s="1"/>
  <c r="E8" i="4"/>
  <c r="F32" i="4"/>
  <c r="E74" i="4" s="1"/>
  <c r="E31" i="4"/>
  <c r="F39" i="4"/>
  <c r="E81" i="4" s="1"/>
  <c r="E38" i="4"/>
  <c r="F27" i="4"/>
  <c r="E69" i="4" s="1"/>
  <c r="E26" i="4"/>
  <c r="F13" i="4"/>
  <c r="E55" i="4" s="1"/>
  <c r="E12" i="4"/>
  <c r="G19" i="4"/>
  <c r="F61" i="4" s="1"/>
  <c r="F24" i="4"/>
  <c r="E66" i="4" s="1"/>
  <c r="E23" i="4"/>
  <c r="D50" i="4"/>
  <c r="C25" i="3"/>
  <c r="C19" i="3"/>
  <c r="AY24" i="5" l="1"/>
  <c r="AN32" i="3"/>
  <c r="AM18" i="5"/>
  <c r="AP23" i="3"/>
  <c r="AQ21" i="7" s="1"/>
  <c r="AZ15" i="5"/>
  <c r="BL15" i="5" s="1"/>
  <c r="BK38" i="3"/>
  <c r="BL36" i="7" s="1"/>
  <c r="AZ9" i="5"/>
  <c r="BA22" i="3" s="1"/>
  <c r="BB20" i="7" s="1"/>
  <c r="V17" i="9"/>
  <c r="V16" i="9" s="1"/>
  <c r="W32" i="7" s="1"/>
  <c r="C15" i="3"/>
  <c r="C87" i="4"/>
  <c r="U24" i="9"/>
  <c r="W21" i="11" s="1"/>
  <c r="AN33" i="3"/>
  <c r="AO31" i="7" s="1"/>
  <c r="AC23" i="7"/>
  <c r="V25" i="9"/>
  <c r="W17" i="9" s="1"/>
  <c r="W16" i="9" s="1"/>
  <c r="T35" i="10"/>
  <c r="T22" i="10"/>
  <c r="U44" i="3" s="1"/>
  <c r="AB25" i="3"/>
  <c r="AZ28" i="3"/>
  <c r="BA26" i="7" s="1"/>
  <c r="AL26" i="10"/>
  <c r="AL33" i="10" s="1"/>
  <c r="V30" i="10"/>
  <c r="AL25" i="10"/>
  <c r="AL32" i="10" s="1"/>
  <c r="AM27" i="10"/>
  <c r="AM34" i="10" s="1"/>
  <c r="AL24" i="10"/>
  <c r="AL31" i="10" s="1"/>
  <c r="AC17" i="7"/>
  <c r="BK21" i="5"/>
  <c r="BW21" i="5" s="1"/>
  <c r="AB19" i="3"/>
  <c r="AM19" i="3"/>
  <c r="R30" i="7"/>
  <c r="R29" i="7" s="1"/>
  <c r="Q31" i="3"/>
  <c r="G13" i="5"/>
  <c r="R13" i="5"/>
  <c r="G26" i="3"/>
  <c r="F12" i="5"/>
  <c r="AB12" i="5"/>
  <c r="AC26" i="3"/>
  <c r="AN13" i="5"/>
  <c r="AN8" i="5"/>
  <c r="AC21" i="3"/>
  <c r="AD19" i="7" s="1"/>
  <c r="R33" i="3"/>
  <c r="S31" i="7" s="1"/>
  <c r="AC20" i="5"/>
  <c r="R40" i="3"/>
  <c r="S38" i="7" s="1"/>
  <c r="AC26" i="5"/>
  <c r="G7" i="5"/>
  <c r="R7" i="5"/>
  <c r="G20" i="3"/>
  <c r="F6" i="5"/>
  <c r="AO15" i="5"/>
  <c r="AD28" i="3"/>
  <c r="AE26" i="7" s="1"/>
  <c r="AE10" i="5"/>
  <c r="T23" i="3"/>
  <c r="U21" i="7" s="1"/>
  <c r="R32" i="3"/>
  <c r="AC19" i="5"/>
  <c r="Q18" i="5"/>
  <c r="AP10" i="5"/>
  <c r="AE23" i="3"/>
  <c r="AF21" i="7" s="1"/>
  <c r="G22" i="5"/>
  <c r="R22" i="5"/>
  <c r="G36" i="3"/>
  <c r="H34" i="7" s="1"/>
  <c r="I16" i="5"/>
  <c r="I29" i="3"/>
  <c r="J27" i="7" s="1"/>
  <c r="T16" i="5"/>
  <c r="G21" i="5"/>
  <c r="R21" i="5"/>
  <c r="G35" i="3"/>
  <c r="H33" i="7" s="1"/>
  <c r="AC20" i="3"/>
  <c r="AN7" i="5"/>
  <c r="AB6" i="5"/>
  <c r="AN22" i="5"/>
  <c r="AC36" i="3"/>
  <c r="AD34" i="7" s="1"/>
  <c r="G26" i="5"/>
  <c r="R26" i="5"/>
  <c r="G40" i="3"/>
  <c r="H38" i="7" s="1"/>
  <c r="AD14" i="5"/>
  <c r="S27" i="3"/>
  <c r="T25" i="7" s="1"/>
  <c r="R37" i="3"/>
  <c r="S35" i="7" s="1"/>
  <c r="AC23" i="5"/>
  <c r="AC40" i="3"/>
  <c r="AD38" i="7" s="1"/>
  <c r="AN26" i="5"/>
  <c r="G17" i="5"/>
  <c r="R17" i="5"/>
  <c r="G30" i="3"/>
  <c r="H28" i="7" s="1"/>
  <c r="G19" i="5"/>
  <c r="R19" i="5"/>
  <c r="G32" i="3"/>
  <c r="F18" i="5"/>
  <c r="AD27" i="3"/>
  <c r="AE25" i="7" s="1"/>
  <c r="AO14" i="5"/>
  <c r="G11" i="5"/>
  <c r="R11" i="5"/>
  <c r="G24" i="3"/>
  <c r="H22" i="7" s="1"/>
  <c r="AZ14" i="5"/>
  <c r="AO27" i="3"/>
  <c r="AP25" i="7" s="1"/>
  <c r="AC37" i="3"/>
  <c r="AD35" i="7" s="1"/>
  <c r="AN23" i="5"/>
  <c r="AN11" i="5"/>
  <c r="AC24" i="3"/>
  <c r="AD22" i="7" s="1"/>
  <c r="AC8" i="5"/>
  <c r="R21" i="3"/>
  <c r="S19" i="7" s="1"/>
  <c r="S22" i="3"/>
  <c r="T20" i="7" s="1"/>
  <c r="AD9" i="5"/>
  <c r="AN17" i="7"/>
  <c r="R18" i="7"/>
  <c r="R17" i="7" s="1"/>
  <c r="Q19" i="3"/>
  <c r="S28" i="3"/>
  <c r="T26" i="7" s="1"/>
  <c r="AD15" i="5"/>
  <c r="R24" i="7"/>
  <c r="R23" i="7" s="1"/>
  <c r="Q25" i="3"/>
  <c r="R38" i="3"/>
  <c r="S36" i="7" s="1"/>
  <c r="AC24" i="5"/>
  <c r="G20" i="5"/>
  <c r="G33" i="3"/>
  <c r="H31" i="7" s="1"/>
  <c r="R20" i="5"/>
  <c r="G18" i="7"/>
  <c r="G17" i="7" s="1"/>
  <c r="F19" i="3"/>
  <c r="AN21" i="3"/>
  <c r="AO19" i="7" s="1"/>
  <c r="AO17" i="7" s="1"/>
  <c r="AY8" i="5"/>
  <c r="AY6" i="5" s="1"/>
  <c r="AN24" i="5"/>
  <c r="AC38" i="3"/>
  <c r="AD36" i="7" s="1"/>
  <c r="I10" i="5"/>
  <c r="I23" i="3"/>
  <c r="J21" i="7" s="1"/>
  <c r="T10" i="5"/>
  <c r="G23" i="5"/>
  <c r="G37" i="3"/>
  <c r="H35" i="7" s="1"/>
  <c r="R23" i="5"/>
  <c r="R36" i="3"/>
  <c r="S34" i="7" s="1"/>
  <c r="AC22" i="5"/>
  <c r="T29" i="3"/>
  <c r="U27" i="7" s="1"/>
  <c r="AE16" i="5"/>
  <c r="R39" i="3"/>
  <c r="S37" i="7" s="1"/>
  <c r="AC25" i="5"/>
  <c r="G24" i="7"/>
  <c r="G23" i="7" s="1"/>
  <c r="F25" i="3"/>
  <c r="AC30" i="3"/>
  <c r="AD28" i="7" s="1"/>
  <c r="AN17" i="5"/>
  <c r="H15" i="5"/>
  <c r="S15" i="5"/>
  <c r="H28" i="3"/>
  <c r="I26" i="7" s="1"/>
  <c r="G24" i="5"/>
  <c r="G38" i="3"/>
  <c r="H36" i="7" s="1"/>
  <c r="R24" i="5"/>
  <c r="AN25" i="5"/>
  <c r="AC39" i="3"/>
  <c r="AD37" i="7" s="1"/>
  <c r="AC35" i="3"/>
  <c r="AD33" i="7" s="1"/>
  <c r="AN21" i="5"/>
  <c r="AO9" i="5"/>
  <c r="AD22" i="3"/>
  <c r="AE20" i="7" s="1"/>
  <c r="AC7" i="5"/>
  <c r="R20" i="3"/>
  <c r="Q6" i="5"/>
  <c r="H14" i="5"/>
  <c r="H27" i="3"/>
  <c r="I25" i="7" s="1"/>
  <c r="S14" i="5"/>
  <c r="AC33" i="3"/>
  <c r="AD31" i="7" s="1"/>
  <c r="AN20" i="5"/>
  <c r="R30" i="3"/>
  <c r="S28" i="7" s="1"/>
  <c r="AC17" i="5"/>
  <c r="G30" i="7"/>
  <c r="G29" i="7" s="1"/>
  <c r="F31" i="3"/>
  <c r="AN29" i="3"/>
  <c r="AO27" i="7" s="1"/>
  <c r="AY16" i="5"/>
  <c r="AY12" i="5" s="1"/>
  <c r="R24" i="3"/>
  <c r="S22" i="7" s="1"/>
  <c r="AC11" i="5"/>
  <c r="G25" i="5"/>
  <c r="R25" i="5"/>
  <c r="G39" i="3"/>
  <c r="H37" i="7" s="1"/>
  <c r="R35" i="3"/>
  <c r="S33" i="7" s="1"/>
  <c r="AC21" i="5"/>
  <c r="AC32" i="3"/>
  <c r="AB18" i="5"/>
  <c r="AN19" i="5"/>
  <c r="R26" i="3"/>
  <c r="AC13" i="5"/>
  <c r="Q12" i="5"/>
  <c r="AP16" i="5"/>
  <c r="AE29" i="3"/>
  <c r="AF27" i="7" s="1"/>
  <c r="G8" i="5"/>
  <c r="R8" i="5"/>
  <c r="G21" i="3"/>
  <c r="H19" i="7" s="1"/>
  <c r="H9" i="5"/>
  <c r="S9" i="5"/>
  <c r="H22" i="3"/>
  <c r="I20" i="7" s="1"/>
  <c r="AL22" i="9"/>
  <c r="AL26" i="9" s="1"/>
  <c r="AM18" i="9" s="1"/>
  <c r="X27" i="9"/>
  <c r="Y19" i="9" s="1"/>
  <c r="AN23" i="7"/>
  <c r="AX18" i="5"/>
  <c r="AO30" i="7"/>
  <c r="AO24" i="7"/>
  <c r="BJ7" i="5"/>
  <c r="BK20" i="3" s="1"/>
  <c r="BL18" i="7" s="1"/>
  <c r="BJ16" i="5"/>
  <c r="AY29" i="3"/>
  <c r="AZ27" i="7" s="1"/>
  <c r="BK11" i="5"/>
  <c r="AZ24" i="3"/>
  <c r="BA22" i="7" s="1"/>
  <c r="BJ22" i="5"/>
  <c r="AZ39" i="3"/>
  <c r="BA37" i="7" s="1"/>
  <c r="BK20" i="5"/>
  <c r="AZ33" i="3"/>
  <c r="BA31" i="7" s="1"/>
  <c r="BV21" i="5"/>
  <c r="AZ27" i="3"/>
  <c r="BA25" i="7" s="1"/>
  <c r="BK14" i="5"/>
  <c r="AZ37" i="3"/>
  <c r="BA35" i="7" s="1"/>
  <c r="BK23" i="5"/>
  <c r="BJ17" i="5"/>
  <c r="AY30" i="3"/>
  <c r="AZ28" i="7" s="1"/>
  <c r="BJ11" i="5"/>
  <c r="AY24" i="3"/>
  <c r="AZ22" i="7" s="1"/>
  <c r="BJ14" i="5"/>
  <c r="AY27" i="3"/>
  <c r="AZ25" i="7" s="1"/>
  <c r="AX12" i="5"/>
  <c r="BV9" i="5"/>
  <c r="BK22" i="3"/>
  <c r="BL20" i="7" s="1"/>
  <c r="BK26" i="3"/>
  <c r="BL24" i="7" s="1"/>
  <c r="BV13" i="5"/>
  <c r="BM10" i="5"/>
  <c r="BB23" i="3"/>
  <c r="BC21" i="7" s="1"/>
  <c r="BV20" i="5"/>
  <c r="BJ15" i="5"/>
  <c r="AY28" i="3"/>
  <c r="AZ26" i="7" s="1"/>
  <c r="BJ10" i="5"/>
  <c r="AY23" i="3"/>
  <c r="AZ21" i="7" s="1"/>
  <c r="BK25" i="5"/>
  <c r="BW25" i="5" s="1"/>
  <c r="BJ23" i="5"/>
  <c r="BK37" i="3" s="1"/>
  <c r="BL35" i="7" s="1"/>
  <c r="BK17" i="5"/>
  <c r="AZ30" i="3"/>
  <c r="BA28" i="7" s="1"/>
  <c r="AZ38" i="3"/>
  <c r="BA36" i="7" s="1"/>
  <c r="BK24" i="5"/>
  <c r="BK22" i="5"/>
  <c r="AZ36" i="3"/>
  <c r="BA34" i="7" s="1"/>
  <c r="BK26" i="5"/>
  <c r="AZ40" i="3"/>
  <c r="BA38" i="7" s="1"/>
  <c r="AM25" i="3"/>
  <c r="BJ25" i="5"/>
  <c r="AY39" i="3"/>
  <c r="AZ37" i="7" s="1"/>
  <c r="BK40" i="3"/>
  <c r="BL38" i="7" s="1"/>
  <c r="BV26" i="5"/>
  <c r="BK9" i="5"/>
  <c r="AZ22" i="3"/>
  <c r="BA20" i="7" s="1"/>
  <c r="BW38" i="3"/>
  <c r="BX36" i="7" s="1"/>
  <c r="CH24" i="5"/>
  <c r="BW10" i="5"/>
  <c r="BL23" i="3"/>
  <c r="BM21" i="7" s="1"/>
  <c r="BM16" i="5"/>
  <c r="BB29" i="3"/>
  <c r="BC27" i="7" s="1"/>
  <c r="AX6" i="5"/>
  <c r="BJ8" i="5"/>
  <c r="AY21" i="3"/>
  <c r="BL28" i="3"/>
  <c r="BM26" i="7" s="1"/>
  <c r="BW15" i="5"/>
  <c r="BK7" i="5"/>
  <c r="AZ20" i="3"/>
  <c r="BA18" i="7" s="1"/>
  <c r="BV19" i="5"/>
  <c r="BK13" i="5"/>
  <c r="AZ26" i="3"/>
  <c r="BX10" i="5"/>
  <c r="BM23" i="3"/>
  <c r="BN21" i="7" s="1"/>
  <c r="BK19" i="5"/>
  <c r="AZ32" i="3"/>
  <c r="BA30" i="7" s="1"/>
  <c r="AY18" i="5"/>
  <c r="BL16" i="5"/>
  <c r="BA29" i="3"/>
  <c r="BB27" i="7" s="1"/>
  <c r="AY36" i="3"/>
  <c r="AZ34" i="7" s="1"/>
  <c r="BK33" i="3"/>
  <c r="BL31" i="7" s="1"/>
  <c r="BK32" i="3"/>
  <c r="BL30" i="7" s="1"/>
  <c r="AY35" i="3"/>
  <c r="AZ33" i="7" s="1"/>
  <c r="F18" i="4"/>
  <c r="F41" i="4"/>
  <c r="D54" i="4"/>
  <c r="D73" i="4"/>
  <c r="D60" i="4"/>
  <c r="G36" i="4"/>
  <c r="E78" i="4"/>
  <c r="G21" i="4"/>
  <c r="E63" i="4"/>
  <c r="G15" i="4"/>
  <c r="E57" i="4"/>
  <c r="G42" i="4"/>
  <c r="F84" i="4" s="1"/>
  <c r="G29" i="4"/>
  <c r="E71" i="4"/>
  <c r="G43" i="4"/>
  <c r="E85" i="4"/>
  <c r="G16" i="4"/>
  <c r="E58" i="4"/>
  <c r="G44" i="4"/>
  <c r="E86" i="4"/>
  <c r="G14" i="4"/>
  <c r="E56" i="4"/>
  <c r="D68" i="4"/>
  <c r="D87" i="4" s="1"/>
  <c r="G34" i="4"/>
  <c r="E76" i="4"/>
  <c r="G40" i="4"/>
  <c r="E82" i="4"/>
  <c r="E80" i="4" s="1"/>
  <c r="G17" i="4"/>
  <c r="E59" i="4"/>
  <c r="G37" i="4"/>
  <c r="E79" i="4"/>
  <c r="G11" i="4"/>
  <c r="E53" i="4"/>
  <c r="E50" i="4" s="1"/>
  <c r="E45" i="4"/>
  <c r="G28" i="4"/>
  <c r="E70" i="4"/>
  <c r="H20" i="4"/>
  <c r="F62" i="4"/>
  <c r="G30" i="4"/>
  <c r="E72" i="4"/>
  <c r="N10" i="4"/>
  <c r="L52" i="4"/>
  <c r="G25" i="4"/>
  <c r="E67" i="4"/>
  <c r="E65" i="4" s="1"/>
  <c r="G35" i="4"/>
  <c r="E77" i="4"/>
  <c r="G22" i="4"/>
  <c r="E64" i="4"/>
  <c r="G33" i="4"/>
  <c r="E75" i="4"/>
  <c r="G39" i="4"/>
  <c r="F81" i="4" s="1"/>
  <c r="F38" i="4"/>
  <c r="H19" i="4"/>
  <c r="G61" i="4" s="1"/>
  <c r="G32" i="4"/>
  <c r="F74" i="4" s="1"/>
  <c r="F31" i="4"/>
  <c r="G13" i="4"/>
  <c r="F55" i="4" s="1"/>
  <c r="F12" i="4"/>
  <c r="G9" i="4"/>
  <c r="F51" i="4" s="1"/>
  <c r="F8" i="4"/>
  <c r="G27" i="4"/>
  <c r="F69" i="4" s="1"/>
  <c r="F26" i="4"/>
  <c r="G24" i="4"/>
  <c r="F66" i="4" s="1"/>
  <c r="F23" i="4"/>
  <c r="W34" i="3" l="1"/>
  <c r="BL9" i="5"/>
  <c r="BX9" i="5" s="1"/>
  <c r="BA28" i="3"/>
  <c r="BB26" i="7" s="1"/>
  <c r="W21" i="9"/>
  <c r="W20" i="9" s="1"/>
  <c r="X52" i="7" s="1"/>
  <c r="X50" i="7" s="1"/>
  <c r="X55" i="7" s="1"/>
  <c r="E15" i="3"/>
  <c r="D15" i="3"/>
  <c r="D13" i="7"/>
  <c r="AO23" i="7"/>
  <c r="AN25" i="3"/>
  <c r="V24" i="9"/>
  <c r="X21" i="11" s="1"/>
  <c r="U28" i="10"/>
  <c r="T29" i="10"/>
  <c r="V12" i="11" s="1"/>
  <c r="BL35" i="3"/>
  <c r="BM33" i="7" s="1"/>
  <c r="AN19" i="3"/>
  <c r="AM25" i="10"/>
  <c r="AM32" i="10" s="1"/>
  <c r="AM24" i="10"/>
  <c r="AM31" i="10" s="1"/>
  <c r="AM26" i="10"/>
  <c r="AM33" i="10" s="1"/>
  <c r="AN27" i="10"/>
  <c r="AN34" i="10" s="1"/>
  <c r="W23" i="10"/>
  <c r="X32" i="7"/>
  <c r="X34" i="3"/>
  <c r="S21" i="3"/>
  <c r="T19" i="7" s="1"/>
  <c r="AD8" i="5"/>
  <c r="AO11" i="5"/>
  <c r="AD24" i="3"/>
  <c r="AE22" i="7" s="1"/>
  <c r="AO33" i="3"/>
  <c r="AP31" i="7" s="1"/>
  <c r="AZ20" i="5"/>
  <c r="AO39" i="3"/>
  <c r="AP37" i="7" s="1"/>
  <c r="AZ25" i="5"/>
  <c r="AZ24" i="5"/>
  <c r="AO38" i="3"/>
  <c r="AP36" i="7" s="1"/>
  <c r="AO24" i="3"/>
  <c r="AP22" i="7" s="1"/>
  <c r="AZ11" i="5"/>
  <c r="AP27" i="3"/>
  <c r="AQ25" i="7" s="1"/>
  <c r="BA14" i="5"/>
  <c r="S40" i="3"/>
  <c r="T38" i="7" s="1"/>
  <c r="AD26" i="5"/>
  <c r="S35" i="3"/>
  <c r="T33" i="7" s="1"/>
  <c r="AD21" i="5"/>
  <c r="AO21" i="3"/>
  <c r="AP19" i="7" s="1"/>
  <c r="AZ8" i="5"/>
  <c r="H8" i="5"/>
  <c r="S8" i="5"/>
  <c r="H21" i="3"/>
  <c r="I19" i="7" s="1"/>
  <c r="AD30" i="7"/>
  <c r="AO35" i="3"/>
  <c r="AP33" i="7" s="1"/>
  <c r="AZ21" i="5"/>
  <c r="T28" i="3"/>
  <c r="U26" i="7" s="1"/>
  <c r="AE15" i="5"/>
  <c r="H19" i="5"/>
  <c r="S19" i="5"/>
  <c r="H32" i="3"/>
  <c r="G18" i="5"/>
  <c r="AO40" i="3"/>
  <c r="AP38" i="7" s="1"/>
  <c r="AZ26" i="5"/>
  <c r="H26" i="5"/>
  <c r="H40" i="3"/>
  <c r="I38" i="7" s="1"/>
  <c r="S26" i="5"/>
  <c r="H21" i="5"/>
  <c r="H35" i="3"/>
  <c r="I33" i="7" s="1"/>
  <c r="S21" i="5"/>
  <c r="BB10" i="5"/>
  <c r="AQ23" i="3"/>
  <c r="AR21" i="7" s="1"/>
  <c r="BA15" i="5"/>
  <c r="AP28" i="3"/>
  <c r="AQ26" i="7" s="1"/>
  <c r="H7" i="5"/>
  <c r="S7" i="5"/>
  <c r="H20" i="3"/>
  <c r="G6" i="5"/>
  <c r="AN12" i="5"/>
  <c r="AZ13" i="5"/>
  <c r="AO26" i="3"/>
  <c r="I9" i="5"/>
  <c r="T9" i="5"/>
  <c r="I22" i="3"/>
  <c r="J20" i="7" s="1"/>
  <c r="S24" i="7"/>
  <c r="S23" i="7" s="1"/>
  <c r="R25" i="3"/>
  <c r="S39" i="3"/>
  <c r="T37" i="7" s="1"/>
  <c r="AD25" i="5"/>
  <c r="BK16" i="5"/>
  <c r="BK12" i="5" s="1"/>
  <c r="AZ29" i="3"/>
  <c r="BA27" i="7" s="1"/>
  <c r="AO17" i="5"/>
  <c r="AD30" i="3"/>
  <c r="AE28" i="7" s="1"/>
  <c r="T27" i="3"/>
  <c r="U25" i="7" s="1"/>
  <c r="AE14" i="5"/>
  <c r="AD20" i="3"/>
  <c r="AC6" i="5"/>
  <c r="AO7" i="5"/>
  <c r="I15" i="5"/>
  <c r="T15" i="5"/>
  <c r="I28" i="3"/>
  <c r="J26" i="7" s="1"/>
  <c r="AO25" i="5"/>
  <c r="AD39" i="3"/>
  <c r="AE37" i="7" s="1"/>
  <c r="J10" i="5"/>
  <c r="U10" i="5"/>
  <c r="J23" i="3"/>
  <c r="K21" i="7" s="1"/>
  <c r="AD38" i="3"/>
  <c r="AE36" i="7" s="1"/>
  <c r="AO24" i="5"/>
  <c r="AE28" i="3"/>
  <c r="AF26" i="7" s="1"/>
  <c r="AP15" i="5"/>
  <c r="AO8" i="5"/>
  <c r="AD21" i="3"/>
  <c r="AE19" i="7" s="1"/>
  <c r="AD11" i="5"/>
  <c r="S24" i="3"/>
  <c r="T22" i="7" s="1"/>
  <c r="AP14" i="5"/>
  <c r="AE27" i="3"/>
  <c r="AF25" i="7" s="1"/>
  <c r="AD18" i="7"/>
  <c r="AD17" i="7" s="1"/>
  <c r="AC19" i="3"/>
  <c r="U29" i="3"/>
  <c r="V27" i="7" s="1"/>
  <c r="AF16" i="5"/>
  <c r="S36" i="3"/>
  <c r="T34" i="7" s="1"/>
  <c r="AD22" i="5"/>
  <c r="AD24" i="7"/>
  <c r="AD23" i="7" s="1"/>
  <c r="AC25" i="3"/>
  <c r="H24" i="7"/>
  <c r="H23" i="7" s="1"/>
  <c r="G25" i="3"/>
  <c r="I14" i="5"/>
  <c r="T14" i="5"/>
  <c r="I27" i="3"/>
  <c r="J25" i="7" s="1"/>
  <c r="BA9" i="5"/>
  <c r="AP22" i="3"/>
  <c r="AQ20" i="7" s="1"/>
  <c r="AF29" i="3"/>
  <c r="AG27" i="7" s="1"/>
  <c r="AQ16" i="5"/>
  <c r="AF10" i="5"/>
  <c r="U23" i="3"/>
  <c r="V21" i="7" s="1"/>
  <c r="BA27" i="3"/>
  <c r="BB25" i="7" s="1"/>
  <c r="BL14" i="5"/>
  <c r="AD19" i="5"/>
  <c r="R18" i="5"/>
  <c r="S32" i="3"/>
  <c r="H17" i="5"/>
  <c r="S17" i="5"/>
  <c r="H30" i="3"/>
  <c r="I28" i="7" s="1"/>
  <c r="J16" i="5"/>
  <c r="U16" i="5"/>
  <c r="J29" i="3"/>
  <c r="K27" i="7" s="1"/>
  <c r="S30" i="7"/>
  <c r="S29" i="7" s="1"/>
  <c r="R31" i="3"/>
  <c r="S20" i="3"/>
  <c r="AD7" i="5"/>
  <c r="R6" i="5"/>
  <c r="H13" i="5"/>
  <c r="S13" i="5"/>
  <c r="H26" i="3"/>
  <c r="G12" i="5"/>
  <c r="AE9" i="5"/>
  <c r="T22" i="3"/>
  <c r="U20" i="7" s="1"/>
  <c r="AC12" i="5"/>
  <c r="AO13" i="5"/>
  <c r="AD26" i="3"/>
  <c r="S18" i="7"/>
  <c r="S17" i="7" s="1"/>
  <c r="R19" i="3"/>
  <c r="S38" i="3"/>
  <c r="T36" i="7" s="1"/>
  <c r="AD24" i="5"/>
  <c r="S37" i="3"/>
  <c r="T35" i="7" s="1"/>
  <c r="AD23" i="5"/>
  <c r="BK8" i="5"/>
  <c r="BK6" i="5" s="1"/>
  <c r="AZ21" i="3"/>
  <c r="BA19" i="7" s="1"/>
  <c r="BA17" i="7" s="1"/>
  <c r="H20" i="5"/>
  <c r="S20" i="5"/>
  <c r="H33" i="3"/>
  <c r="I31" i="7" s="1"/>
  <c r="AO37" i="3"/>
  <c r="AP35" i="7" s="1"/>
  <c r="AZ23" i="5"/>
  <c r="AZ7" i="5"/>
  <c r="AN6" i="5"/>
  <c r="AO20" i="3"/>
  <c r="AO20" i="5"/>
  <c r="AD33" i="3"/>
  <c r="AE31" i="7" s="1"/>
  <c r="AQ29" i="3"/>
  <c r="AR27" i="7" s="1"/>
  <c r="BB16" i="5"/>
  <c r="AO32" i="3"/>
  <c r="AZ19" i="5"/>
  <c r="AN18" i="5"/>
  <c r="AO21" i="5"/>
  <c r="AD35" i="3"/>
  <c r="AE33" i="7" s="1"/>
  <c r="H25" i="5"/>
  <c r="H39" i="3"/>
  <c r="I37" i="7" s="1"/>
  <c r="S25" i="5"/>
  <c r="H24" i="5"/>
  <c r="S24" i="5"/>
  <c r="H38" i="3"/>
  <c r="I36" i="7" s="1"/>
  <c r="AZ17" i="5"/>
  <c r="AO30" i="3"/>
  <c r="AP28" i="7" s="1"/>
  <c r="AO22" i="5"/>
  <c r="AD36" i="3"/>
  <c r="AE34" i="7" s="1"/>
  <c r="H23" i="5"/>
  <c r="H37" i="3"/>
  <c r="I35" i="7" s="1"/>
  <c r="S23" i="5"/>
  <c r="AD20" i="5"/>
  <c r="S33" i="3"/>
  <c r="T31" i="7" s="1"/>
  <c r="AE22" i="3"/>
  <c r="AF20" i="7" s="1"/>
  <c r="AP9" i="5"/>
  <c r="H11" i="5"/>
  <c r="S11" i="5"/>
  <c r="H24" i="3"/>
  <c r="I22" i="7" s="1"/>
  <c r="H30" i="7"/>
  <c r="H29" i="7" s="1"/>
  <c r="G31" i="3"/>
  <c r="S30" i="3"/>
  <c r="T28" i="7" s="1"/>
  <c r="AD17" i="5"/>
  <c r="AO23" i="5"/>
  <c r="AD37" i="3"/>
  <c r="AE35" i="7" s="1"/>
  <c r="AZ22" i="5"/>
  <c r="AO36" i="3"/>
  <c r="AP34" i="7" s="1"/>
  <c r="H22" i="5"/>
  <c r="S22" i="5"/>
  <c r="H36" i="3"/>
  <c r="I34" i="7" s="1"/>
  <c r="AO19" i="5"/>
  <c r="AD32" i="3"/>
  <c r="AC18" i="5"/>
  <c r="AQ10" i="5"/>
  <c r="AF23" i="3"/>
  <c r="AG21" i="7" s="1"/>
  <c r="H18" i="7"/>
  <c r="H17" i="7" s="1"/>
  <c r="G19" i="3"/>
  <c r="AO26" i="5"/>
  <c r="AD40" i="3"/>
  <c r="AE38" i="7" s="1"/>
  <c r="S26" i="3"/>
  <c r="R12" i="5"/>
  <c r="AD13" i="5"/>
  <c r="AM22" i="9"/>
  <c r="AM26" i="9" s="1"/>
  <c r="AN18" i="9" s="1"/>
  <c r="Y23" i="9"/>
  <c r="AZ23" i="7"/>
  <c r="BA24" i="7"/>
  <c r="BJ18" i="5"/>
  <c r="AY19" i="3"/>
  <c r="AZ19" i="7"/>
  <c r="AZ17" i="7" s="1"/>
  <c r="CH20" i="5"/>
  <c r="BV11" i="5"/>
  <c r="BK24" i="3"/>
  <c r="BL22" i="7" s="1"/>
  <c r="BL40" i="3"/>
  <c r="BM38" i="7" s="1"/>
  <c r="BW26" i="5"/>
  <c r="BV17" i="5"/>
  <c r="BK30" i="3"/>
  <c r="BL28" i="7" s="1"/>
  <c r="BW23" i="5"/>
  <c r="BL37" i="3"/>
  <c r="BM35" i="7" s="1"/>
  <c r="CH21" i="5"/>
  <c r="BL39" i="3"/>
  <c r="BM37" i="7" s="1"/>
  <c r="BW24" i="5"/>
  <c r="BL38" i="3"/>
  <c r="BM36" i="7" s="1"/>
  <c r="BV23" i="5"/>
  <c r="BW37" i="3" s="1"/>
  <c r="BX35" i="7" s="1"/>
  <c r="BV15" i="5"/>
  <c r="BK28" i="3"/>
  <c r="BL26" i="7" s="1"/>
  <c r="BW26" i="3"/>
  <c r="BX24" i="7" s="1"/>
  <c r="CH13" i="5"/>
  <c r="BV14" i="5"/>
  <c r="BK27" i="3"/>
  <c r="BL36" i="3"/>
  <c r="BM34" i="7" s="1"/>
  <c r="BW22" i="5"/>
  <c r="BW17" i="5"/>
  <c r="BL30" i="3"/>
  <c r="BM28" i="7" s="1"/>
  <c r="BY10" i="5"/>
  <c r="BN23" i="3"/>
  <c r="BO21" i="7" s="1"/>
  <c r="AY25" i="3"/>
  <c r="BL27" i="3"/>
  <c r="BM25" i="7" s="1"/>
  <c r="BW14" i="5"/>
  <c r="BV22" i="5"/>
  <c r="BL22" i="3"/>
  <c r="BM20" i="7" s="1"/>
  <c r="BW9" i="5"/>
  <c r="CH26" i="5"/>
  <c r="BW40" i="3"/>
  <c r="BX38" i="7" s="1"/>
  <c r="BV25" i="5"/>
  <c r="BK39" i="3"/>
  <c r="BL37" i="7" s="1"/>
  <c r="BV10" i="5"/>
  <c r="BK23" i="3"/>
  <c r="BL21" i="7" s="1"/>
  <c r="BJ12" i="5"/>
  <c r="CH9" i="5"/>
  <c r="BW22" i="3"/>
  <c r="BX20" i="7" s="1"/>
  <c r="BX15" i="5"/>
  <c r="BM28" i="3"/>
  <c r="BN26" i="7" s="1"/>
  <c r="BM22" i="3"/>
  <c r="BN20" i="7" s="1"/>
  <c r="BW20" i="5"/>
  <c r="BL33" i="3"/>
  <c r="BM31" i="7" s="1"/>
  <c r="BW11" i="5"/>
  <c r="BL24" i="3"/>
  <c r="BM22" i="7" s="1"/>
  <c r="BV16" i="5"/>
  <c r="BK29" i="3"/>
  <c r="BL27" i="7" s="1"/>
  <c r="BV7" i="5"/>
  <c r="BW20" i="3" s="1"/>
  <c r="BX18" i="7" s="1"/>
  <c r="CT24" i="5"/>
  <c r="CI38" i="3"/>
  <c r="CJ36" i="7" s="1"/>
  <c r="BX39" i="3"/>
  <c r="BY37" i="7" s="1"/>
  <c r="CI25" i="5"/>
  <c r="BW7" i="5"/>
  <c r="BL20" i="3"/>
  <c r="BM18" i="7" s="1"/>
  <c r="CI15" i="5"/>
  <c r="BX28" i="3"/>
  <c r="BY26" i="7" s="1"/>
  <c r="BV8" i="5"/>
  <c r="BJ6" i="5"/>
  <c r="BK21" i="3"/>
  <c r="BY16" i="5"/>
  <c r="BN29" i="3"/>
  <c r="BO27" i="7" s="1"/>
  <c r="CI10" i="5"/>
  <c r="BX23" i="3"/>
  <c r="BY21" i="7" s="1"/>
  <c r="BW19" i="5"/>
  <c r="BK18" i="5"/>
  <c r="BL32" i="3"/>
  <c r="CJ10" i="5"/>
  <c r="BY23" i="3"/>
  <c r="BZ21" i="7" s="1"/>
  <c r="BW13" i="5"/>
  <c r="BL26" i="3"/>
  <c r="CH19" i="5"/>
  <c r="BX16" i="5"/>
  <c r="BM29" i="3"/>
  <c r="BN27" i="7" s="1"/>
  <c r="BX35" i="3"/>
  <c r="BY33" i="7" s="1"/>
  <c r="CI21" i="5"/>
  <c r="BK35" i="3"/>
  <c r="BW33" i="3"/>
  <c r="BX31" i="7" s="1"/>
  <c r="BW32" i="3"/>
  <c r="BX30" i="7" s="1"/>
  <c r="BK36" i="3"/>
  <c r="BL34" i="7" s="1"/>
  <c r="H42" i="4"/>
  <c r="G84" i="4" s="1"/>
  <c r="E83" i="4"/>
  <c r="E73" i="4"/>
  <c r="E68" i="4"/>
  <c r="E54" i="4"/>
  <c r="H25" i="4"/>
  <c r="F67" i="4"/>
  <c r="F65" i="4" s="1"/>
  <c r="H28" i="4"/>
  <c r="F70" i="4"/>
  <c r="H44" i="4"/>
  <c r="F86" i="4"/>
  <c r="G41" i="4"/>
  <c r="H40" i="4"/>
  <c r="F82" i="4"/>
  <c r="F80" i="4" s="1"/>
  <c r="H15" i="4"/>
  <c r="F57" i="4"/>
  <c r="H33" i="4"/>
  <c r="F75" i="4"/>
  <c r="P10" i="4"/>
  <c r="M52" i="4"/>
  <c r="H16" i="4"/>
  <c r="F58" i="4"/>
  <c r="E60" i="4"/>
  <c r="H21" i="4"/>
  <c r="F63" i="4"/>
  <c r="F60" i="4" s="1"/>
  <c r="H30" i="4"/>
  <c r="F72" i="4"/>
  <c r="G18" i="4"/>
  <c r="H37" i="4"/>
  <c r="F79" i="4"/>
  <c r="H36" i="4"/>
  <c r="F78" i="4"/>
  <c r="H34" i="4"/>
  <c r="F76" i="4"/>
  <c r="H22" i="4"/>
  <c r="F64" i="4"/>
  <c r="H35" i="4"/>
  <c r="F77" i="4"/>
  <c r="I20" i="4"/>
  <c r="G62" i="4"/>
  <c r="H14" i="4"/>
  <c r="F56" i="4"/>
  <c r="H29" i="4"/>
  <c r="F71" i="4"/>
  <c r="H11" i="4"/>
  <c r="F53" i="4"/>
  <c r="F50" i="4" s="1"/>
  <c r="H43" i="4"/>
  <c r="F85" i="4"/>
  <c r="H17" i="4"/>
  <c r="F59" i="4"/>
  <c r="H13" i="4"/>
  <c r="G55" i="4" s="1"/>
  <c r="G12" i="4"/>
  <c r="H32" i="4"/>
  <c r="G74" i="4" s="1"/>
  <c r="G31" i="4"/>
  <c r="H24" i="4"/>
  <c r="G66" i="4" s="1"/>
  <c r="G23" i="4"/>
  <c r="H27" i="4"/>
  <c r="G69" i="4" s="1"/>
  <c r="G26" i="4"/>
  <c r="I19" i="4"/>
  <c r="H61" i="4" s="1"/>
  <c r="F45" i="4"/>
  <c r="H9" i="4"/>
  <c r="G51" i="4" s="1"/>
  <c r="G8" i="4"/>
  <c r="G38" i="4"/>
  <c r="H39" i="4"/>
  <c r="G81" i="4" s="1"/>
  <c r="N39" i="1"/>
  <c r="K16" i="1"/>
  <c r="J16" i="1"/>
  <c r="I16" i="1"/>
  <c r="H16" i="1"/>
  <c r="G16" i="1"/>
  <c r="F16" i="1"/>
  <c r="E16" i="1"/>
  <c r="D16" i="1"/>
  <c r="C16" i="1"/>
  <c r="B16" i="1"/>
  <c r="B9" i="1"/>
  <c r="B19" i="1" s="1"/>
  <c r="B32" i="1" s="1"/>
  <c r="B8" i="2" s="1"/>
  <c r="B21" i="2" s="1"/>
  <c r="C6" i="1"/>
  <c r="D6" i="1" s="1"/>
  <c r="W25" i="9" l="1"/>
  <c r="W24" i="9" s="1"/>
  <c r="Y21" i="11" s="1"/>
  <c r="H41" i="4"/>
  <c r="C13" i="7"/>
  <c r="E13" i="7"/>
  <c r="F13" i="7"/>
  <c r="AZ25" i="3"/>
  <c r="BA23" i="7"/>
  <c r="U35" i="10"/>
  <c r="U22" i="10"/>
  <c r="V44" i="3" s="1"/>
  <c r="AN26" i="10"/>
  <c r="AN33" i="10" s="1"/>
  <c r="AN24" i="10"/>
  <c r="AN31" i="10" s="1"/>
  <c r="AO27" i="10"/>
  <c r="AO34" i="10" s="1"/>
  <c r="AN25" i="10"/>
  <c r="AN32" i="10" s="1"/>
  <c r="W30" i="10"/>
  <c r="BV18" i="5"/>
  <c r="X21" i="9"/>
  <c r="X20" i="9" s="1"/>
  <c r="Y52" i="7" s="1"/>
  <c r="Y50" i="7" s="1"/>
  <c r="Y55" i="7" s="1"/>
  <c r="X17" i="9"/>
  <c r="X16" i="9" s="1"/>
  <c r="AE22" i="5"/>
  <c r="T36" i="3"/>
  <c r="U34" i="7" s="1"/>
  <c r="I11" i="5"/>
  <c r="T11" i="5"/>
  <c r="I24" i="3"/>
  <c r="J22" i="7" s="1"/>
  <c r="BL19" i="5"/>
  <c r="AZ18" i="5"/>
  <c r="BA32" i="3"/>
  <c r="AP24" i="5"/>
  <c r="AE38" i="3"/>
  <c r="AF36" i="7" s="1"/>
  <c r="AQ9" i="5"/>
  <c r="AF22" i="3"/>
  <c r="AG20" i="7" s="1"/>
  <c r="T30" i="7"/>
  <c r="T29" i="7" s="1"/>
  <c r="S31" i="3"/>
  <c r="AG23" i="3"/>
  <c r="AH21" i="7" s="1"/>
  <c r="AR10" i="5"/>
  <c r="J15" i="5"/>
  <c r="U15" i="5"/>
  <c r="J28" i="3"/>
  <c r="K26" i="7" s="1"/>
  <c r="AE21" i="5"/>
  <c r="T35" i="3"/>
  <c r="U33" i="7" s="1"/>
  <c r="T21" i="3"/>
  <c r="U19" i="7" s="1"/>
  <c r="AE8" i="5"/>
  <c r="BA21" i="3"/>
  <c r="BB19" i="7" s="1"/>
  <c r="BL8" i="5"/>
  <c r="AP26" i="5"/>
  <c r="AE40" i="3"/>
  <c r="AF38" i="7" s="1"/>
  <c r="BA24" i="3"/>
  <c r="BB22" i="7" s="1"/>
  <c r="BL11" i="5"/>
  <c r="BL25" i="5"/>
  <c r="BA39" i="3"/>
  <c r="BB37" i="7" s="1"/>
  <c r="S25" i="3"/>
  <c r="T24" i="7"/>
  <c r="T23" i="7" s="1"/>
  <c r="AE30" i="7"/>
  <c r="I22" i="5"/>
  <c r="I36" i="3"/>
  <c r="J34" i="7" s="1"/>
  <c r="T22" i="5"/>
  <c r="BA23" i="5"/>
  <c r="AP37" i="3"/>
  <c r="AQ35" i="7" s="1"/>
  <c r="AQ22" i="3"/>
  <c r="AR20" i="7" s="1"/>
  <c r="BB9" i="5"/>
  <c r="T37" i="3"/>
  <c r="U35" i="7" s="1"/>
  <c r="AE23" i="5"/>
  <c r="BA22" i="5"/>
  <c r="AP36" i="3"/>
  <c r="AQ34" i="7" s="1"/>
  <c r="T38" i="3"/>
  <c r="U36" i="7" s="1"/>
  <c r="AE24" i="5"/>
  <c r="AP30" i="7"/>
  <c r="AZ6" i="5"/>
  <c r="BL7" i="5"/>
  <c r="BA20" i="3"/>
  <c r="BW8" i="5"/>
  <c r="BL21" i="3"/>
  <c r="BM19" i="7" s="1"/>
  <c r="BM17" i="7" s="1"/>
  <c r="AP26" i="3"/>
  <c r="BA13" i="5"/>
  <c r="AO12" i="5"/>
  <c r="BC16" i="5"/>
  <c r="AR29" i="3"/>
  <c r="AS27" i="7" s="1"/>
  <c r="AP11" i="5"/>
  <c r="AE24" i="3"/>
  <c r="AF22" i="7" s="1"/>
  <c r="BA25" i="5"/>
  <c r="AP39" i="3"/>
  <c r="AQ37" i="7" s="1"/>
  <c r="AO6" i="5"/>
  <c r="AP20" i="3"/>
  <c r="BA7" i="5"/>
  <c r="BA17" i="5"/>
  <c r="AP30" i="3"/>
  <c r="AQ28" i="7" s="1"/>
  <c r="AP24" i="7"/>
  <c r="AP23" i="7" s="1"/>
  <c r="AO25" i="3"/>
  <c r="H19" i="3"/>
  <c r="I18" i="7"/>
  <c r="I17" i="7" s="1"/>
  <c r="BM15" i="5"/>
  <c r="BB28" i="3"/>
  <c r="BC26" i="7" s="1"/>
  <c r="I26" i="5"/>
  <c r="T26" i="5"/>
  <c r="I40" i="3"/>
  <c r="J38" i="7" s="1"/>
  <c r="I30" i="7"/>
  <c r="I29" i="7" s="1"/>
  <c r="H31" i="3"/>
  <c r="AQ15" i="5"/>
  <c r="AF28" i="3"/>
  <c r="AG26" i="7" s="1"/>
  <c r="I8" i="5"/>
  <c r="T8" i="5"/>
  <c r="I21" i="3"/>
  <c r="J19" i="7" s="1"/>
  <c r="BA11" i="5"/>
  <c r="AP24" i="3"/>
  <c r="AQ22" i="7" s="1"/>
  <c r="AZ19" i="3"/>
  <c r="BA19" i="5"/>
  <c r="AP32" i="3"/>
  <c r="AO18" i="5"/>
  <c r="AE30" i="3"/>
  <c r="AF28" i="7" s="1"/>
  <c r="AP17" i="5"/>
  <c r="I24" i="5"/>
  <c r="T24" i="5"/>
  <c r="I38" i="3"/>
  <c r="J36" i="7" s="1"/>
  <c r="T39" i="3"/>
  <c r="U37" i="7" s="1"/>
  <c r="AE25" i="5"/>
  <c r="BA21" i="5"/>
  <c r="AP35" i="3"/>
  <c r="AQ33" i="7" s="1"/>
  <c r="BC29" i="3"/>
  <c r="BD27" i="7" s="1"/>
  <c r="BN16" i="5"/>
  <c r="AP33" i="3"/>
  <c r="AQ31" i="7" s="1"/>
  <c r="BA20" i="5"/>
  <c r="BL23" i="5"/>
  <c r="BA37" i="3"/>
  <c r="BB35" i="7" s="1"/>
  <c r="T33" i="3"/>
  <c r="U31" i="7" s="1"/>
  <c r="AE20" i="5"/>
  <c r="AP23" i="5"/>
  <c r="AE37" i="3"/>
  <c r="AF35" i="7" s="1"/>
  <c r="I24" i="7"/>
  <c r="I23" i="7" s="1"/>
  <c r="H25" i="3"/>
  <c r="AP7" i="5"/>
  <c r="AD6" i="5"/>
  <c r="AE20" i="3"/>
  <c r="T30" i="3"/>
  <c r="U28" i="7" s="1"/>
  <c r="AE17" i="5"/>
  <c r="AP19" i="5"/>
  <c r="AE32" i="3"/>
  <c r="AD18" i="5"/>
  <c r="U27" i="3"/>
  <c r="V25" i="7" s="1"/>
  <c r="AF14" i="5"/>
  <c r="AR16" i="5"/>
  <c r="AG29" i="3"/>
  <c r="AH27" i="7" s="1"/>
  <c r="BA24" i="5"/>
  <c r="AP38" i="3"/>
  <c r="AQ36" i="7" s="1"/>
  <c r="V23" i="3"/>
  <c r="W21" i="7" s="1"/>
  <c r="AG10" i="5"/>
  <c r="AQ14" i="5"/>
  <c r="AF27" i="3"/>
  <c r="AG25" i="7" s="1"/>
  <c r="U22" i="3"/>
  <c r="V20" i="7" s="1"/>
  <c r="AF9" i="5"/>
  <c r="BA26" i="3"/>
  <c r="AZ12" i="5"/>
  <c r="BL13" i="5"/>
  <c r="AE7" i="5"/>
  <c r="T20" i="3"/>
  <c r="S6" i="5"/>
  <c r="I21" i="5"/>
  <c r="I35" i="3"/>
  <c r="J33" i="7" s="1"/>
  <c r="T21" i="5"/>
  <c r="BL26" i="5"/>
  <c r="BA40" i="3"/>
  <c r="BB38" i="7" s="1"/>
  <c r="AE19" i="5"/>
  <c r="T32" i="3"/>
  <c r="S18" i="5"/>
  <c r="AE35" i="3"/>
  <c r="AF33" i="7" s="1"/>
  <c r="AP21" i="5"/>
  <c r="BB27" i="3"/>
  <c r="BC25" i="7" s="1"/>
  <c r="BM14" i="5"/>
  <c r="BL20" i="5"/>
  <c r="BA33" i="3"/>
  <c r="BB31" i="7" s="1"/>
  <c r="AP8" i="5"/>
  <c r="AE21" i="3"/>
  <c r="AF19" i="7" s="1"/>
  <c r="AP20" i="5"/>
  <c r="AE33" i="3"/>
  <c r="AF31" i="7" s="1"/>
  <c r="I25" i="5"/>
  <c r="I39" i="3"/>
  <c r="J37" i="7" s="1"/>
  <c r="T25" i="5"/>
  <c r="AE24" i="7"/>
  <c r="AE23" i="7" s="1"/>
  <c r="AD25" i="3"/>
  <c r="I13" i="5"/>
  <c r="T13" i="5"/>
  <c r="I26" i="3"/>
  <c r="H12" i="5"/>
  <c r="K16" i="5"/>
  <c r="V16" i="5"/>
  <c r="K29" i="3"/>
  <c r="L27" i="7" s="1"/>
  <c r="BB22" i="3"/>
  <c r="BC20" i="7" s="1"/>
  <c r="BM9" i="5"/>
  <c r="AE36" i="3"/>
  <c r="AF34" i="7" s="1"/>
  <c r="AP22" i="5"/>
  <c r="BB15" i="5"/>
  <c r="AQ28" i="3"/>
  <c r="AR26" i="7" s="1"/>
  <c r="AP25" i="5"/>
  <c r="AE39" i="3"/>
  <c r="AF37" i="7" s="1"/>
  <c r="AD12" i="5"/>
  <c r="AE26" i="3"/>
  <c r="AP13" i="5"/>
  <c r="BA26" i="5"/>
  <c r="AP40" i="3"/>
  <c r="AQ38" i="7" s="1"/>
  <c r="AR23" i="3"/>
  <c r="AS21" i="7" s="1"/>
  <c r="BC10" i="5"/>
  <c r="BL22" i="5"/>
  <c r="BA36" i="3"/>
  <c r="BB34" i="7" s="1"/>
  <c r="T24" i="3"/>
  <c r="U22" i="7" s="1"/>
  <c r="AE11" i="5"/>
  <c r="I23" i="5"/>
  <c r="T23" i="5"/>
  <c r="I37" i="3"/>
  <c r="J35" i="7" s="1"/>
  <c r="BA30" i="3"/>
  <c r="BB28" i="7" s="1"/>
  <c r="BL17" i="5"/>
  <c r="AP18" i="7"/>
  <c r="AP17" i="7" s="1"/>
  <c r="AO19" i="3"/>
  <c r="I20" i="5"/>
  <c r="T20" i="5"/>
  <c r="I33" i="3"/>
  <c r="J31" i="7" s="1"/>
  <c r="T26" i="3"/>
  <c r="S12" i="5"/>
  <c r="AE13" i="5"/>
  <c r="T18" i="7"/>
  <c r="T17" i="7" s="1"/>
  <c r="S19" i="3"/>
  <c r="AG16" i="5"/>
  <c r="V29" i="3"/>
  <c r="W27" i="7" s="1"/>
  <c r="I17" i="5"/>
  <c r="I30" i="3"/>
  <c r="J28" i="7" s="1"/>
  <c r="T17" i="5"/>
  <c r="BM27" i="3"/>
  <c r="BN25" i="7" s="1"/>
  <c r="BX14" i="5"/>
  <c r="J14" i="5"/>
  <c r="U14" i="5"/>
  <c r="J27" i="3"/>
  <c r="K25" i="7" s="1"/>
  <c r="BB14" i="5"/>
  <c r="AQ27" i="3"/>
  <c r="AR25" i="7" s="1"/>
  <c r="AP21" i="3"/>
  <c r="AQ19" i="7" s="1"/>
  <c r="BA8" i="5"/>
  <c r="K10" i="5"/>
  <c r="V10" i="5"/>
  <c r="K23" i="3"/>
  <c r="L21" i="7" s="1"/>
  <c r="U28" i="3"/>
  <c r="V26" i="7" s="1"/>
  <c r="AF15" i="5"/>
  <c r="AE18" i="7"/>
  <c r="AE17" i="7" s="1"/>
  <c r="AD19" i="3"/>
  <c r="BW16" i="5"/>
  <c r="BW12" i="5" s="1"/>
  <c r="BL29" i="3"/>
  <c r="BM27" i="7" s="1"/>
  <c r="J9" i="5"/>
  <c r="U9" i="5"/>
  <c r="J22" i="3"/>
  <c r="K20" i="7" s="1"/>
  <c r="I7" i="5"/>
  <c r="T7" i="5"/>
  <c r="I20" i="3"/>
  <c r="H6" i="5"/>
  <c r="BC23" i="3"/>
  <c r="BD21" i="7" s="1"/>
  <c r="BN10" i="5"/>
  <c r="T40" i="3"/>
  <c r="U38" i="7" s="1"/>
  <c r="AE26" i="5"/>
  <c r="I19" i="5"/>
  <c r="T19" i="5"/>
  <c r="I32" i="3"/>
  <c r="H18" i="5"/>
  <c r="BA35" i="3"/>
  <c r="BB33" i="7" s="1"/>
  <c r="BL21" i="5"/>
  <c r="BL24" i="5"/>
  <c r="BA38" i="3"/>
  <c r="BB36" i="7" s="1"/>
  <c r="Y27" i="9"/>
  <c r="Z19" i="9" s="1"/>
  <c r="AN22" i="9"/>
  <c r="AN26" i="9" s="1"/>
  <c r="AO18" i="9" s="1"/>
  <c r="BL33" i="7"/>
  <c r="BM30" i="7"/>
  <c r="BK19" i="3"/>
  <c r="BL19" i="7"/>
  <c r="BL17" i="7" s="1"/>
  <c r="BK25" i="3"/>
  <c r="BL25" i="7"/>
  <c r="BL23" i="7" s="1"/>
  <c r="BM24" i="7"/>
  <c r="BX22" i="3"/>
  <c r="BY20" i="7" s="1"/>
  <c r="CI9" i="5"/>
  <c r="CH17" i="5"/>
  <c r="BW30" i="3"/>
  <c r="BX28" i="7" s="1"/>
  <c r="CJ9" i="5"/>
  <c r="BY22" i="3"/>
  <c r="BZ20" i="7" s="1"/>
  <c r="CH25" i="5"/>
  <c r="BW39" i="3"/>
  <c r="BX37" i="7" s="1"/>
  <c r="CK10" i="5"/>
  <c r="BZ23" i="3"/>
  <c r="CA21" i="7" s="1"/>
  <c r="CJ15" i="5"/>
  <c r="BY28" i="3"/>
  <c r="BZ26" i="7" s="1"/>
  <c r="CH22" i="5"/>
  <c r="BX27" i="3"/>
  <c r="BY25" i="7" s="1"/>
  <c r="CI14" i="5"/>
  <c r="BX36" i="3"/>
  <c r="BY34" i="7" s="1"/>
  <c r="CI22" i="5"/>
  <c r="CH14" i="5"/>
  <c r="BW27" i="3"/>
  <c r="BX25" i="7" s="1"/>
  <c r="CH7" i="5"/>
  <c r="CI20" i="3" s="1"/>
  <c r="CJ18" i="7" s="1"/>
  <c r="CH10" i="5"/>
  <c r="BW23" i="3"/>
  <c r="BX21" i="7" s="1"/>
  <c r="CT26" i="5"/>
  <c r="CI40" i="3"/>
  <c r="CJ38" i="7" s="1"/>
  <c r="CI26" i="3"/>
  <c r="CJ24" i="7" s="1"/>
  <c r="CT13" i="5"/>
  <c r="CH23" i="5"/>
  <c r="CI37" i="3" s="1"/>
  <c r="CJ35" i="7" s="1"/>
  <c r="CI23" i="5"/>
  <c r="BX37" i="3"/>
  <c r="BY35" i="7" s="1"/>
  <c r="BW24" i="3"/>
  <c r="BX22" i="7" s="1"/>
  <c r="CH11" i="5"/>
  <c r="CI11" i="5"/>
  <c r="BX24" i="3"/>
  <c r="BY22" i="7" s="1"/>
  <c r="CI17" i="5"/>
  <c r="BX30" i="3"/>
  <c r="BY28" i="7" s="1"/>
  <c r="CT21" i="5"/>
  <c r="CI26" i="5"/>
  <c r="BX40" i="3"/>
  <c r="BY38" i="7" s="1"/>
  <c r="CH16" i="5"/>
  <c r="BW29" i="3"/>
  <c r="BX27" i="7" s="1"/>
  <c r="BX33" i="3"/>
  <c r="BY31" i="7" s="1"/>
  <c r="CI20" i="5"/>
  <c r="CT9" i="5"/>
  <c r="CI22" i="3"/>
  <c r="CJ20" i="7" s="1"/>
  <c r="BV12" i="5"/>
  <c r="CH15" i="5"/>
  <c r="BW28" i="3"/>
  <c r="BX26" i="7" s="1"/>
  <c r="CI24" i="5"/>
  <c r="BX38" i="3"/>
  <c r="BY36" i="7" s="1"/>
  <c r="CT20" i="5"/>
  <c r="CK16" i="5"/>
  <c r="BZ29" i="3"/>
  <c r="CA27" i="7" s="1"/>
  <c r="CU15" i="5"/>
  <c r="CJ28" i="3"/>
  <c r="CK26" i="7" s="1"/>
  <c r="CU10" i="5"/>
  <c r="CJ23" i="3"/>
  <c r="CK21" i="7" s="1"/>
  <c r="BX20" i="3"/>
  <c r="BY18" i="7" s="1"/>
  <c r="CI7" i="5"/>
  <c r="CH8" i="5"/>
  <c r="BV6" i="5"/>
  <c r="BW21" i="3"/>
  <c r="CU25" i="5"/>
  <c r="CJ39" i="3"/>
  <c r="CK37" i="7" s="1"/>
  <c r="DF24" i="5"/>
  <c r="CU38" i="3"/>
  <c r="CV36" i="7" s="1"/>
  <c r="CT19" i="5"/>
  <c r="BX32" i="3"/>
  <c r="BY30" i="7" s="1"/>
  <c r="CI19" i="5"/>
  <c r="BW18" i="5"/>
  <c r="CU21" i="5"/>
  <c r="CJ35" i="3"/>
  <c r="CK33" i="7" s="1"/>
  <c r="CJ16" i="5"/>
  <c r="BY29" i="3"/>
  <c r="BZ27" i="7" s="1"/>
  <c r="CI13" i="5"/>
  <c r="BX26" i="3"/>
  <c r="BY24" i="7" s="1"/>
  <c r="CV10" i="5"/>
  <c r="CK23" i="3"/>
  <c r="CL21" i="7" s="1"/>
  <c r="BW36" i="3"/>
  <c r="BX34" i="7" s="1"/>
  <c r="CI32" i="3"/>
  <c r="CJ30" i="7" s="1"/>
  <c r="CI33" i="3"/>
  <c r="CJ31" i="7" s="1"/>
  <c r="BW35" i="3"/>
  <c r="BX33" i="7" s="1"/>
  <c r="F73" i="4"/>
  <c r="I42" i="4"/>
  <c r="H84" i="4" s="1"/>
  <c r="F68" i="4"/>
  <c r="F83" i="4"/>
  <c r="F54" i="4"/>
  <c r="E87" i="4"/>
  <c r="J21" i="4"/>
  <c r="G63" i="4"/>
  <c r="G60" i="4" s="1"/>
  <c r="I28" i="4"/>
  <c r="G70" i="4"/>
  <c r="I43" i="4"/>
  <c r="G85" i="4"/>
  <c r="J20" i="4"/>
  <c r="H62" i="4"/>
  <c r="I36" i="4"/>
  <c r="G78" i="4"/>
  <c r="I15" i="4"/>
  <c r="G57" i="4"/>
  <c r="I14" i="4"/>
  <c r="G56" i="4"/>
  <c r="I33" i="4"/>
  <c r="G75" i="4"/>
  <c r="I35" i="4"/>
  <c r="G77" i="4"/>
  <c r="I40" i="4"/>
  <c r="G82" i="4"/>
  <c r="G80" i="4" s="1"/>
  <c r="H18" i="4"/>
  <c r="I17" i="4"/>
  <c r="G59" i="4"/>
  <c r="I29" i="4"/>
  <c r="G71" i="4"/>
  <c r="I22" i="4"/>
  <c r="I18" i="4" s="1"/>
  <c r="G64" i="4"/>
  <c r="Q10" i="4"/>
  <c r="O52" i="4"/>
  <c r="I34" i="4"/>
  <c r="G76" i="4"/>
  <c r="I25" i="4"/>
  <c r="G67" i="4"/>
  <c r="G65" i="4" s="1"/>
  <c r="I11" i="4"/>
  <c r="G53" i="4"/>
  <c r="G50" i="4" s="1"/>
  <c r="I37" i="4"/>
  <c r="G79" i="4"/>
  <c r="I16" i="4"/>
  <c r="G58" i="4"/>
  <c r="G54" i="4" s="1"/>
  <c r="I30" i="4"/>
  <c r="G72" i="4"/>
  <c r="I44" i="4"/>
  <c r="G86" i="4"/>
  <c r="G45" i="4"/>
  <c r="I27" i="4"/>
  <c r="H69" i="4" s="1"/>
  <c r="H26" i="4"/>
  <c r="I9" i="4"/>
  <c r="H51" i="4" s="1"/>
  <c r="H8" i="4"/>
  <c r="I32" i="4"/>
  <c r="H74" i="4" s="1"/>
  <c r="H31" i="4"/>
  <c r="I24" i="4"/>
  <c r="H66" i="4" s="1"/>
  <c r="H23" i="4"/>
  <c r="I39" i="4"/>
  <c r="H81" i="4" s="1"/>
  <c r="H38" i="4"/>
  <c r="J19" i="4"/>
  <c r="I61" i="4" s="1"/>
  <c r="I13" i="4"/>
  <c r="H55" i="4" s="1"/>
  <c r="H12" i="4"/>
  <c r="B20" i="1"/>
  <c r="B33" i="1" s="1"/>
  <c r="B9" i="2" s="1"/>
  <c r="B22" i="2" s="1"/>
  <c r="B21" i="1"/>
  <c r="B34" i="1" s="1"/>
  <c r="B10" i="2" s="1"/>
  <c r="B23" i="2" s="1"/>
  <c r="B22" i="1"/>
  <c r="B35" i="1" s="1"/>
  <c r="B11" i="2" s="1"/>
  <c r="B24" i="2" s="1"/>
  <c r="C9" i="1"/>
  <c r="B18" i="1"/>
  <c r="B31" i="1" s="1"/>
  <c r="D9" i="1"/>
  <c r="E6" i="1"/>
  <c r="J42" i="4" l="1"/>
  <c r="I84" i="4" s="1"/>
  <c r="F15" i="3"/>
  <c r="BL25" i="3"/>
  <c r="BM23" i="7"/>
  <c r="V28" i="10"/>
  <c r="U29" i="10"/>
  <c r="W12" i="11" s="1"/>
  <c r="AP27" i="10"/>
  <c r="AP34" i="10" s="1"/>
  <c r="AO24" i="10"/>
  <c r="AO31" i="10" s="1"/>
  <c r="AO26" i="10"/>
  <c r="AO33" i="10" s="1"/>
  <c r="AO25" i="10"/>
  <c r="AO32" i="10" s="1"/>
  <c r="X23" i="10"/>
  <c r="BX23" i="7"/>
  <c r="X25" i="9"/>
  <c r="Y32" i="7"/>
  <c r="Y34" i="3"/>
  <c r="W23" i="3"/>
  <c r="X21" i="7" s="1"/>
  <c r="AH10" i="5"/>
  <c r="K14" i="5"/>
  <c r="K27" i="3"/>
  <c r="L25" i="7" s="1"/>
  <c r="V14" i="5"/>
  <c r="J20" i="5"/>
  <c r="J33" i="3"/>
  <c r="K31" i="7" s="1"/>
  <c r="U20" i="5"/>
  <c r="U37" i="3"/>
  <c r="V35" i="7" s="1"/>
  <c r="AF23" i="5"/>
  <c r="T12" i="5"/>
  <c r="U26" i="3"/>
  <c r="AF13" i="5"/>
  <c r="U39" i="3"/>
  <c r="V37" i="7" s="1"/>
  <c r="AF25" i="5"/>
  <c r="BB8" i="5"/>
  <c r="AQ21" i="3"/>
  <c r="AR19" i="7" s="1"/>
  <c r="AQ19" i="5"/>
  <c r="AF32" i="3"/>
  <c r="AE18" i="5"/>
  <c r="AQ7" i="5"/>
  <c r="AE6" i="5"/>
  <c r="AF20" i="3"/>
  <c r="AS10" i="5"/>
  <c r="AH23" i="3"/>
  <c r="AI21" i="7" s="1"/>
  <c r="BB23" i="5"/>
  <c r="AQ37" i="3"/>
  <c r="AR35" i="7" s="1"/>
  <c r="BB32" i="3"/>
  <c r="BM19" i="5"/>
  <c r="BA18" i="5"/>
  <c r="BC15" i="5"/>
  <c r="AR28" i="3"/>
  <c r="AS26" i="7" s="1"/>
  <c r="BB11" i="5"/>
  <c r="AQ24" i="3"/>
  <c r="AR22" i="7" s="1"/>
  <c r="BX7" i="5"/>
  <c r="BM20" i="3"/>
  <c r="BL6" i="5"/>
  <c r="BM23" i="5"/>
  <c r="BB37" i="3"/>
  <c r="BC35" i="7" s="1"/>
  <c r="AQ8" i="5"/>
  <c r="AF21" i="3"/>
  <c r="AG19" i="7" s="1"/>
  <c r="AQ21" i="5"/>
  <c r="AF35" i="3"/>
  <c r="AG33" i="7" s="1"/>
  <c r="BD10" i="5"/>
  <c r="AS23" i="3"/>
  <c r="AT21" i="7" s="1"/>
  <c r="BB30" i="7"/>
  <c r="U24" i="3"/>
  <c r="V22" i="7" s="1"/>
  <c r="AF11" i="5"/>
  <c r="J19" i="5"/>
  <c r="U19" i="5"/>
  <c r="J32" i="3"/>
  <c r="I18" i="5"/>
  <c r="AR15" i="5"/>
  <c r="AG28" i="3"/>
  <c r="AH26" i="7" s="1"/>
  <c r="L10" i="5"/>
  <c r="L23" i="3"/>
  <c r="M21" i="7" s="1"/>
  <c r="W10" i="5"/>
  <c r="BN14" i="5"/>
  <c r="BC27" i="3"/>
  <c r="BD25" i="7" s="1"/>
  <c r="U24" i="7"/>
  <c r="U23" i="7" s="1"/>
  <c r="T25" i="3"/>
  <c r="BX17" i="5"/>
  <c r="BM30" i="3"/>
  <c r="BN28" i="7" s="1"/>
  <c r="J23" i="5"/>
  <c r="J37" i="3"/>
  <c r="K35" i="7" s="1"/>
  <c r="U23" i="5"/>
  <c r="BX22" i="5"/>
  <c r="BM36" i="3"/>
  <c r="BN34" i="7" s="1"/>
  <c r="BB40" i="3"/>
  <c r="BC38" i="7" s="1"/>
  <c r="BM26" i="5"/>
  <c r="BB25" i="5"/>
  <c r="AQ39" i="3"/>
  <c r="AR37" i="7" s="1"/>
  <c r="BN15" i="5"/>
  <c r="BC28" i="3"/>
  <c r="BD26" i="7" s="1"/>
  <c r="BN22" i="3"/>
  <c r="BO20" i="7" s="1"/>
  <c r="BY9" i="5"/>
  <c r="L16" i="5"/>
  <c r="W16" i="5"/>
  <c r="L29" i="3"/>
  <c r="M27" i="7" s="1"/>
  <c r="J13" i="5"/>
  <c r="U13" i="5"/>
  <c r="J26" i="3"/>
  <c r="I12" i="5"/>
  <c r="J21" i="5"/>
  <c r="U21" i="5"/>
  <c r="J35" i="3"/>
  <c r="K33" i="7" s="1"/>
  <c r="BM26" i="3"/>
  <c r="BL12" i="5"/>
  <c r="BX13" i="5"/>
  <c r="BD16" i="5"/>
  <c r="AS29" i="3"/>
  <c r="AT27" i="7" s="1"/>
  <c r="AF30" i="7"/>
  <c r="AF18" i="7"/>
  <c r="AF17" i="7" s="1"/>
  <c r="AE19" i="3"/>
  <c r="AF33" i="3"/>
  <c r="AG31" i="7" s="1"/>
  <c r="AQ20" i="5"/>
  <c r="BM20" i="5"/>
  <c r="BB33" i="3"/>
  <c r="BC31" i="7" s="1"/>
  <c r="U21" i="3"/>
  <c r="V19" i="7" s="1"/>
  <c r="AF8" i="5"/>
  <c r="J26" i="5"/>
  <c r="U26" i="5"/>
  <c r="J40" i="3"/>
  <c r="K38" i="7" s="1"/>
  <c r="BB30" i="3"/>
  <c r="BC28" i="7" s="1"/>
  <c r="BM17" i="5"/>
  <c r="BX21" i="3"/>
  <c r="BY19" i="7" s="1"/>
  <c r="BY17" i="7" s="1"/>
  <c r="CI8" i="5"/>
  <c r="CI6" i="5" s="1"/>
  <c r="BN9" i="5"/>
  <c r="BC22" i="3"/>
  <c r="BD20" i="7" s="1"/>
  <c r="U36" i="3"/>
  <c r="V34" i="7" s="1"/>
  <c r="AF22" i="5"/>
  <c r="BX25" i="5"/>
  <c r="BM39" i="3"/>
  <c r="BN37" i="7" s="1"/>
  <c r="AQ40" i="3"/>
  <c r="AR38" i="7" s="1"/>
  <c r="BB26" i="5"/>
  <c r="BC9" i="5"/>
  <c r="AR22" i="3"/>
  <c r="AS20" i="7" s="1"/>
  <c r="J11" i="5"/>
  <c r="U11" i="5"/>
  <c r="J24" i="3"/>
  <c r="K22" i="7" s="1"/>
  <c r="AQ26" i="5"/>
  <c r="AF40" i="3"/>
  <c r="AG38" i="7" s="1"/>
  <c r="CI16" i="5"/>
  <c r="CI12" i="5" s="1"/>
  <c r="BX29" i="3"/>
  <c r="BY27" i="7" s="1"/>
  <c r="BY23" i="7" s="1"/>
  <c r="BB21" i="3"/>
  <c r="BC19" i="7" s="1"/>
  <c r="BM8" i="5"/>
  <c r="CJ14" i="5"/>
  <c r="BY27" i="3"/>
  <c r="BZ25" i="7" s="1"/>
  <c r="J17" i="5"/>
  <c r="U17" i="5"/>
  <c r="J30" i="3"/>
  <c r="K28" i="7" s="1"/>
  <c r="AQ11" i="5"/>
  <c r="AF24" i="3"/>
  <c r="AG22" i="7" s="1"/>
  <c r="BD23" i="3"/>
  <c r="BE21" i="7" s="1"/>
  <c r="BO10" i="5"/>
  <c r="BB13" i="5"/>
  <c r="AQ26" i="3"/>
  <c r="AP12" i="5"/>
  <c r="J25" i="5"/>
  <c r="U25" i="5"/>
  <c r="J39" i="3"/>
  <c r="K37" i="7" s="1"/>
  <c r="BX20" i="5"/>
  <c r="BM33" i="3"/>
  <c r="BN31" i="7" s="1"/>
  <c r="BB21" i="5"/>
  <c r="AQ35" i="3"/>
  <c r="AR33" i="7" s="1"/>
  <c r="BM40" i="3"/>
  <c r="BN38" i="7" s="1"/>
  <c r="BX26" i="5"/>
  <c r="AR14" i="5"/>
  <c r="AG27" i="3"/>
  <c r="AH25" i="7" s="1"/>
  <c r="BB19" i="5"/>
  <c r="AQ32" i="3"/>
  <c r="AP18" i="5"/>
  <c r="BM21" i="5"/>
  <c r="BB35" i="3"/>
  <c r="BC33" i="7" s="1"/>
  <c r="AF24" i="5"/>
  <c r="U38" i="3"/>
  <c r="V36" i="7" s="1"/>
  <c r="J8" i="5"/>
  <c r="J21" i="3"/>
  <c r="K19" i="7" s="1"/>
  <c r="U8" i="5"/>
  <c r="BB20" i="3"/>
  <c r="BA6" i="5"/>
  <c r="BM7" i="5"/>
  <c r="BM25" i="5"/>
  <c r="BB39" i="3"/>
  <c r="BC37" i="7" s="1"/>
  <c r="BO16" i="5"/>
  <c r="BD29" i="3"/>
  <c r="BE27" i="7" s="1"/>
  <c r="BM13" i="5"/>
  <c r="BA12" i="5"/>
  <c r="BB26" i="3"/>
  <c r="BM22" i="5"/>
  <c r="BB36" i="3"/>
  <c r="BC34" i="7" s="1"/>
  <c r="BM24" i="3"/>
  <c r="BN22" i="7" s="1"/>
  <c r="BX11" i="5"/>
  <c r="BX8" i="5"/>
  <c r="BM21" i="3"/>
  <c r="BN19" i="7" s="1"/>
  <c r="V28" i="3"/>
  <c r="W26" i="7" s="1"/>
  <c r="AG15" i="5"/>
  <c r="BM32" i="3"/>
  <c r="BL18" i="5"/>
  <c r="BX19" i="5"/>
  <c r="BX21" i="5"/>
  <c r="BM35" i="3"/>
  <c r="BN33" i="7" s="1"/>
  <c r="U32" i="3"/>
  <c r="T18" i="5"/>
  <c r="AF19" i="5"/>
  <c r="BZ10" i="5"/>
  <c r="BO23" i="3"/>
  <c r="BP21" i="7" s="1"/>
  <c r="U20" i="3"/>
  <c r="AF7" i="5"/>
  <c r="T6" i="5"/>
  <c r="K9" i="5"/>
  <c r="V9" i="5"/>
  <c r="K22" i="3"/>
  <c r="L20" i="7" s="1"/>
  <c r="U30" i="3"/>
  <c r="V28" i="7" s="1"/>
  <c r="AF17" i="5"/>
  <c r="AH29" i="3"/>
  <c r="AI27" i="7" s="1"/>
  <c r="AS16" i="5"/>
  <c r="W29" i="3"/>
  <c r="X27" i="7" s="1"/>
  <c r="AH16" i="5"/>
  <c r="AQ33" i="3"/>
  <c r="AR31" i="7" s="1"/>
  <c r="BB20" i="5"/>
  <c r="BN27" i="3"/>
  <c r="BO25" i="7" s="1"/>
  <c r="BY14" i="5"/>
  <c r="AR9" i="5"/>
  <c r="AG22" i="3"/>
  <c r="AH20" i="7" s="1"/>
  <c r="BX23" i="5"/>
  <c r="BM37" i="3"/>
  <c r="BN35" i="7" s="1"/>
  <c r="AQ30" i="3"/>
  <c r="AR28" i="7" s="1"/>
  <c r="BB17" i="5"/>
  <c r="AF26" i="5"/>
  <c r="U40" i="3"/>
  <c r="V38" i="7" s="1"/>
  <c r="CH18" i="5"/>
  <c r="J7" i="5"/>
  <c r="J20" i="3"/>
  <c r="U7" i="5"/>
  <c r="I6" i="5"/>
  <c r="BW6" i="5"/>
  <c r="BL19" i="3"/>
  <c r="BX24" i="5"/>
  <c r="BM38" i="3"/>
  <c r="BN36" i="7" s="1"/>
  <c r="J30" i="7"/>
  <c r="J29" i="7" s="1"/>
  <c r="I31" i="3"/>
  <c r="J18" i="7"/>
  <c r="J17" i="7" s="1"/>
  <c r="I19" i="3"/>
  <c r="V22" i="3"/>
  <c r="W20" i="7" s="1"/>
  <c r="AG9" i="5"/>
  <c r="V27" i="3"/>
  <c r="W25" i="7" s="1"/>
  <c r="AG14" i="5"/>
  <c r="AQ13" i="5"/>
  <c r="AE12" i="5"/>
  <c r="AF26" i="3"/>
  <c r="U33" i="3"/>
  <c r="V31" i="7" s="1"/>
  <c r="AF20" i="5"/>
  <c r="AE25" i="3"/>
  <c r="AF24" i="7"/>
  <c r="AF23" i="7" s="1"/>
  <c r="BB22" i="5"/>
  <c r="AQ36" i="3"/>
  <c r="AR34" i="7" s="1"/>
  <c r="J24" i="7"/>
  <c r="J23" i="7" s="1"/>
  <c r="I25" i="3"/>
  <c r="U30" i="7"/>
  <c r="U29" i="7" s="1"/>
  <c r="T31" i="3"/>
  <c r="AF21" i="5"/>
  <c r="U35" i="3"/>
  <c r="V33" i="7" s="1"/>
  <c r="U18" i="7"/>
  <c r="U17" i="7" s="1"/>
  <c r="T19" i="3"/>
  <c r="BB24" i="7"/>
  <c r="BB23" i="7" s="1"/>
  <c r="BA25" i="3"/>
  <c r="BC14" i="5"/>
  <c r="AR27" i="3"/>
  <c r="AS25" i="7" s="1"/>
  <c r="BB38" i="3"/>
  <c r="BC36" i="7" s="1"/>
  <c r="BM24" i="5"/>
  <c r="AQ17" i="5"/>
  <c r="AF30" i="3"/>
  <c r="AG28" i="7" s="1"/>
  <c r="BB7" i="5"/>
  <c r="AP6" i="5"/>
  <c r="AQ20" i="3"/>
  <c r="BZ16" i="5"/>
  <c r="BO29" i="3"/>
  <c r="BP27" i="7" s="1"/>
  <c r="AF39" i="3"/>
  <c r="AG37" i="7" s="1"/>
  <c r="AQ25" i="5"/>
  <c r="J24" i="5"/>
  <c r="U24" i="5"/>
  <c r="J38" i="3"/>
  <c r="K36" i="7" s="1"/>
  <c r="AQ30" i="7"/>
  <c r="BM11" i="5"/>
  <c r="BB24" i="3"/>
  <c r="BC22" i="7" s="1"/>
  <c r="BY15" i="5"/>
  <c r="BN28" i="3"/>
  <c r="BO26" i="7" s="1"/>
  <c r="AQ18" i="7"/>
  <c r="AQ17" i="7" s="1"/>
  <c r="AP19" i="3"/>
  <c r="AP25" i="3"/>
  <c r="AQ24" i="7"/>
  <c r="AQ23" i="7" s="1"/>
  <c r="BB18" i="7"/>
  <c r="BB17" i="7" s="1"/>
  <c r="BA19" i="3"/>
  <c r="AQ24" i="5"/>
  <c r="AF38" i="3"/>
  <c r="AG36" i="7" s="1"/>
  <c r="AF37" i="3"/>
  <c r="AG35" i="7" s="1"/>
  <c r="AQ23" i="5"/>
  <c r="J22" i="5"/>
  <c r="J36" i="3"/>
  <c r="K34" i="7" s="1"/>
  <c r="U22" i="5"/>
  <c r="K15" i="5"/>
  <c r="V15" i="5"/>
  <c r="K28" i="3"/>
  <c r="L26" i="7" s="1"/>
  <c r="AQ38" i="3"/>
  <c r="AR36" i="7" s="1"/>
  <c r="BB24" i="5"/>
  <c r="AF36" i="3"/>
  <c r="AG34" i="7" s="1"/>
  <c r="AQ22" i="5"/>
  <c r="AO22" i="9"/>
  <c r="AO26" i="9" s="1"/>
  <c r="AP18" i="9" s="1"/>
  <c r="Z23" i="9"/>
  <c r="BW19" i="3"/>
  <c r="BX19" i="7"/>
  <c r="BX17" i="7" s="1"/>
  <c r="CJ33" i="3"/>
  <c r="CK31" i="7" s="1"/>
  <c r="CU20" i="5"/>
  <c r="CT16" i="5"/>
  <c r="CI29" i="3"/>
  <c r="CJ27" i="7" s="1"/>
  <c r="CU23" i="5"/>
  <c r="CJ37" i="3"/>
  <c r="CK35" i="7" s="1"/>
  <c r="CH12" i="5"/>
  <c r="CU22" i="5"/>
  <c r="CJ36" i="3"/>
  <c r="CK34" i="7" s="1"/>
  <c r="CT15" i="5"/>
  <c r="CI28" i="3"/>
  <c r="CJ26" i="7" s="1"/>
  <c r="CU26" i="3"/>
  <c r="CV24" i="7" s="1"/>
  <c r="DF13" i="5"/>
  <c r="CI23" i="3"/>
  <c r="CT10" i="5"/>
  <c r="CT7" i="5"/>
  <c r="CU20" i="3" s="1"/>
  <c r="CV18" i="7" s="1"/>
  <c r="CJ27" i="3"/>
  <c r="CK25" i="7" s="1"/>
  <c r="CU14" i="5"/>
  <c r="CT22" i="5"/>
  <c r="CK28" i="3"/>
  <c r="CL26" i="7" s="1"/>
  <c r="CV15" i="5"/>
  <c r="CW10" i="5"/>
  <c r="CL23" i="3"/>
  <c r="CM21" i="7" s="1"/>
  <c r="CU22" i="3"/>
  <c r="CV20" i="7" s="1"/>
  <c r="DF9" i="5"/>
  <c r="DF21" i="5"/>
  <c r="CU17" i="5"/>
  <c r="CJ30" i="3"/>
  <c r="CK28" i="7" s="1"/>
  <c r="CU11" i="5"/>
  <c r="CJ24" i="3"/>
  <c r="CK22" i="7" s="1"/>
  <c r="DF26" i="5"/>
  <c r="CU40" i="3"/>
  <c r="CV38" i="7" s="1"/>
  <c r="BW25" i="3"/>
  <c r="CK22" i="3"/>
  <c r="CL20" i="7" s="1"/>
  <c r="CV9" i="5"/>
  <c r="CT14" i="5"/>
  <c r="CI27" i="3"/>
  <c r="CJ25" i="7" s="1"/>
  <c r="CU9" i="5"/>
  <c r="CJ22" i="3"/>
  <c r="CK20" i="7" s="1"/>
  <c r="DG38" i="3"/>
  <c r="DH36" i="7" s="1"/>
  <c r="DF20" i="5"/>
  <c r="DG33" i="3" s="1"/>
  <c r="DH31" i="7" s="1"/>
  <c r="CU24" i="5"/>
  <c r="CJ38" i="3"/>
  <c r="CK36" i="7" s="1"/>
  <c r="CJ40" i="3"/>
  <c r="CK38" i="7" s="1"/>
  <c r="CU26" i="5"/>
  <c r="CT11" i="5"/>
  <c r="CI24" i="3"/>
  <c r="CJ22" i="7" s="1"/>
  <c r="CT23" i="5"/>
  <c r="CU37" i="3" s="1"/>
  <c r="CV35" i="7" s="1"/>
  <c r="CT25" i="5"/>
  <c r="CI39" i="3"/>
  <c r="CJ37" i="7" s="1"/>
  <c r="CT17" i="5"/>
  <c r="CI30" i="3"/>
  <c r="CJ28" i="7" s="1"/>
  <c r="CU7" i="5"/>
  <c r="CJ20" i="3"/>
  <c r="CW16" i="5"/>
  <c r="CL29" i="3"/>
  <c r="CM27" i="7" s="1"/>
  <c r="CI21" i="3"/>
  <c r="CJ19" i="7" s="1"/>
  <c r="CT8" i="5"/>
  <c r="CH6" i="5"/>
  <c r="DG10" i="5"/>
  <c r="CV23" i="3"/>
  <c r="CW21" i="7" s="1"/>
  <c r="CV39" i="3"/>
  <c r="CW37" i="7" s="1"/>
  <c r="DG25" i="5"/>
  <c r="CV28" i="3"/>
  <c r="CW26" i="7" s="1"/>
  <c r="DG15" i="5"/>
  <c r="CU13" i="5"/>
  <c r="CJ26" i="3"/>
  <c r="CV16" i="5"/>
  <c r="CK29" i="3"/>
  <c r="CL27" i="7" s="1"/>
  <c r="DH10" i="5"/>
  <c r="CW23" i="3"/>
  <c r="CX21" i="7" s="1"/>
  <c r="CU19" i="5"/>
  <c r="CI18" i="5"/>
  <c r="CJ32" i="3"/>
  <c r="DG21" i="5"/>
  <c r="CV35" i="3"/>
  <c r="CW33" i="7" s="1"/>
  <c r="DF19" i="5"/>
  <c r="CI36" i="3"/>
  <c r="CJ34" i="7" s="1"/>
  <c r="CU33" i="3"/>
  <c r="CV31" i="7" s="1"/>
  <c r="CU32" i="3"/>
  <c r="CV30" i="7" s="1"/>
  <c r="CI35" i="3"/>
  <c r="CJ33" i="7" s="1"/>
  <c r="F87" i="4"/>
  <c r="G83" i="4"/>
  <c r="I41" i="4"/>
  <c r="G73" i="4"/>
  <c r="G68" i="4"/>
  <c r="J37" i="4"/>
  <c r="H79" i="4"/>
  <c r="R10" i="4"/>
  <c r="P52" i="4"/>
  <c r="J40" i="4"/>
  <c r="H82" i="4"/>
  <c r="H80" i="4" s="1"/>
  <c r="J15" i="4"/>
  <c r="H57" i="4"/>
  <c r="J28" i="4"/>
  <c r="H70" i="4"/>
  <c r="J44" i="4"/>
  <c r="H86" i="4"/>
  <c r="J11" i="4"/>
  <c r="H53" i="4"/>
  <c r="H50" i="4" s="1"/>
  <c r="J22" i="4"/>
  <c r="J18" i="4" s="1"/>
  <c r="H64" i="4"/>
  <c r="H60" i="4" s="1"/>
  <c r="J33" i="4"/>
  <c r="H75" i="4"/>
  <c r="K20" i="4"/>
  <c r="I62" i="4"/>
  <c r="K21" i="4"/>
  <c r="I63" i="4"/>
  <c r="J25" i="4"/>
  <c r="H67" i="4"/>
  <c r="H65" i="4" s="1"/>
  <c r="J29" i="4"/>
  <c r="H71" i="4"/>
  <c r="J16" i="4"/>
  <c r="H58" i="4"/>
  <c r="J34" i="4"/>
  <c r="H76" i="4"/>
  <c r="J17" i="4"/>
  <c r="H59" i="4"/>
  <c r="J35" i="4"/>
  <c r="H77" i="4"/>
  <c r="J36" i="4"/>
  <c r="H78" i="4"/>
  <c r="J30" i="4"/>
  <c r="H72" i="4"/>
  <c r="J14" i="4"/>
  <c r="H56" i="4"/>
  <c r="H54" i="4" s="1"/>
  <c r="J43" i="4"/>
  <c r="H85" i="4"/>
  <c r="H83" i="4" s="1"/>
  <c r="J13" i="4"/>
  <c r="I55" i="4" s="1"/>
  <c r="I12" i="4"/>
  <c r="K19" i="4"/>
  <c r="J61" i="4" s="1"/>
  <c r="J9" i="4"/>
  <c r="I51" i="4" s="1"/>
  <c r="I8" i="4"/>
  <c r="J32" i="4"/>
  <c r="I74" i="4" s="1"/>
  <c r="I31" i="4"/>
  <c r="K42" i="4"/>
  <c r="J84" i="4" s="1"/>
  <c r="H45" i="4"/>
  <c r="J39" i="4"/>
  <c r="I81" i="4" s="1"/>
  <c r="I38" i="4"/>
  <c r="J24" i="4"/>
  <c r="I66" i="4" s="1"/>
  <c r="I23" i="4"/>
  <c r="J27" i="4"/>
  <c r="I69" i="4" s="1"/>
  <c r="I26" i="4"/>
  <c r="B36" i="1"/>
  <c r="B7" i="2"/>
  <c r="B20" i="2" s="1"/>
  <c r="B25" i="2" s="1"/>
  <c r="B23" i="1"/>
  <c r="D21" i="1"/>
  <c r="D34" i="1" s="1"/>
  <c r="D10" i="2" s="1"/>
  <c r="D23" i="2" s="1"/>
  <c r="D22" i="1"/>
  <c r="D35" i="1" s="1"/>
  <c r="D11" i="2" s="1"/>
  <c r="D24" i="2" s="1"/>
  <c r="D20" i="1"/>
  <c r="D33" i="1" s="1"/>
  <c r="D9" i="2" s="1"/>
  <c r="D22" i="2" s="1"/>
  <c r="D19" i="1"/>
  <c r="D32" i="1" s="1"/>
  <c r="D8" i="2" s="1"/>
  <c r="D21" i="2" s="1"/>
  <c r="D18" i="1"/>
  <c r="D31" i="1" s="1"/>
  <c r="D7" i="2" s="1"/>
  <c r="D20" i="2" s="1"/>
  <c r="C22" i="1"/>
  <c r="C35" i="1" s="1"/>
  <c r="C11" i="2" s="1"/>
  <c r="C24" i="2" s="1"/>
  <c r="C21" i="1"/>
  <c r="C34" i="1" s="1"/>
  <c r="C10" i="2" s="1"/>
  <c r="C23" i="2" s="1"/>
  <c r="C19" i="1"/>
  <c r="C32" i="1" s="1"/>
  <c r="C8" i="2" s="1"/>
  <c r="C21" i="2" s="1"/>
  <c r="C20" i="1"/>
  <c r="C33" i="1" s="1"/>
  <c r="C9" i="2" s="1"/>
  <c r="C22" i="2" s="1"/>
  <c r="C18" i="1"/>
  <c r="F6" i="1"/>
  <c r="E9" i="1"/>
  <c r="G13" i="7" l="1"/>
  <c r="G15" i="3"/>
  <c r="L28" i="2"/>
  <c r="M8" i="3" s="1"/>
  <c r="H28" i="2"/>
  <c r="I8" i="3" s="1"/>
  <c r="D28" i="2"/>
  <c r="E8" i="3" s="1"/>
  <c r="K28" i="2"/>
  <c r="L8" i="3" s="1"/>
  <c r="G28" i="2"/>
  <c r="H8" i="3" s="1"/>
  <c r="C28" i="2"/>
  <c r="D8" i="3" s="1"/>
  <c r="I28" i="2"/>
  <c r="J8" i="3" s="1"/>
  <c r="J28" i="2"/>
  <c r="K8" i="3" s="1"/>
  <c r="F28" i="2"/>
  <c r="G8" i="3" s="1"/>
  <c r="B28" i="2"/>
  <c r="C8" i="3" s="1"/>
  <c r="M28" i="2"/>
  <c r="N8" i="3" s="1"/>
  <c r="E28" i="2"/>
  <c r="F8" i="3" s="1"/>
  <c r="BX25" i="3"/>
  <c r="V35" i="10"/>
  <c r="V22" i="10"/>
  <c r="W44" i="3" s="1"/>
  <c r="AP24" i="10"/>
  <c r="AP31" i="10" s="1"/>
  <c r="AP25" i="10"/>
  <c r="AP32" i="10" s="1"/>
  <c r="X30" i="10"/>
  <c r="AP26" i="10"/>
  <c r="AP33" i="10" s="1"/>
  <c r="AQ27" i="10"/>
  <c r="AQ34" i="10" s="1"/>
  <c r="Y21" i="9"/>
  <c r="Y20" i="9" s="1"/>
  <c r="Z52" i="7" s="1"/>
  <c r="Y17" i="9"/>
  <c r="Y16" i="9" s="1"/>
  <c r="X24" i="9"/>
  <c r="Z21" i="11" s="1"/>
  <c r="AG22" i="5"/>
  <c r="V36" i="3"/>
  <c r="W34" i="7" s="1"/>
  <c r="BY11" i="5"/>
  <c r="BN24" i="3"/>
  <c r="BO22" i="7" s="1"/>
  <c r="AG24" i="5"/>
  <c r="V38" i="3"/>
  <c r="W36" i="7" s="1"/>
  <c r="BB6" i="5"/>
  <c r="BC20" i="3"/>
  <c r="BN7" i="5"/>
  <c r="AG35" i="3"/>
  <c r="AH33" i="7" s="1"/>
  <c r="AR21" i="5"/>
  <c r="AH27" i="3"/>
  <c r="AI25" i="7" s="1"/>
  <c r="AS14" i="5"/>
  <c r="K18" i="7"/>
  <c r="K17" i="7" s="1"/>
  <c r="J19" i="3"/>
  <c r="AS22" i="3"/>
  <c r="AT20" i="7" s="1"/>
  <c r="BD9" i="5"/>
  <c r="CA23" i="3"/>
  <c r="CB21" i="7" s="1"/>
  <c r="CL10" i="5"/>
  <c r="BM6" i="5"/>
  <c r="BY7" i="5"/>
  <c r="BN20" i="3"/>
  <c r="BC32" i="3"/>
  <c r="BN19" i="5"/>
  <c r="BY33" i="3"/>
  <c r="BZ31" i="7" s="1"/>
  <c r="CJ20" i="5"/>
  <c r="CV14" i="5"/>
  <c r="CK27" i="3"/>
  <c r="CL25" i="7" s="1"/>
  <c r="CJ29" i="3"/>
  <c r="CK27" i="7" s="1"/>
  <c r="CU16" i="5"/>
  <c r="CU12" i="5" s="1"/>
  <c r="BD22" i="3"/>
  <c r="BE20" i="7" s="1"/>
  <c r="BO9" i="5"/>
  <c r="BY39" i="3"/>
  <c r="BZ37" i="7" s="1"/>
  <c r="CJ25" i="5"/>
  <c r="BZ9" i="5"/>
  <c r="BO22" i="3"/>
  <c r="BP20" i="7" s="1"/>
  <c r="K26" i="5"/>
  <c r="V26" i="5"/>
  <c r="K40" i="3"/>
  <c r="L38" i="7" s="1"/>
  <c r="BY20" i="5"/>
  <c r="BN33" i="3"/>
  <c r="BO31" i="7" s="1"/>
  <c r="BP16" i="5"/>
  <c r="BE29" i="3"/>
  <c r="BF27" i="7" s="1"/>
  <c r="K24" i="7"/>
  <c r="K23" i="7" s="1"/>
  <c r="J25" i="3"/>
  <c r="X29" i="3"/>
  <c r="Y27" i="7" s="1"/>
  <c r="AI16" i="5"/>
  <c r="BN40" i="3"/>
  <c r="BO38" i="7" s="1"/>
  <c r="BY26" i="5"/>
  <c r="V37" i="3"/>
  <c r="W35" i="7" s="1"/>
  <c r="AG23" i="5"/>
  <c r="BY30" i="3"/>
  <c r="BZ28" i="7" s="1"/>
  <c r="CJ17" i="5"/>
  <c r="BZ14" i="5"/>
  <c r="BO27" i="3"/>
  <c r="BP25" i="7" s="1"/>
  <c r="V32" i="3"/>
  <c r="U18" i="5"/>
  <c r="AG19" i="5"/>
  <c r="AG24" i="3"/>
  <c r="AH22" i="7" s="1"/>
  <c r="AR11" i="5"/>
  <c r="BY20" i="3"/>
  <c r="BX6" i="5"/>
  <c r="CJ7" i="5"/>
  <c r="BC24" i="3"/>
  <c r="BD22" i="7" s="1"/>
  <c r="BN11" i="5"/>
  <c r="BN23" i="5"/>
  <c r="BC37" i="3"/>
  <c r="BD35" i="7" s="1"/>
  <c r="AR32" i="3"/>
  <c r="BC19" i="5"/>
  <c r="AQ18" i="5"/>
  <c r="BN8" i="5"/>
  <c r="BC21" i="3"/>
  <c r="BD19" i="7" s="1"/>
  <c r="U25" i="3"/>
  <c r="V24" i="7"/>
  <c r="V23" i="7" s="1"/>
  <c r="V33" i="3"/>
  <c r="W31" i="7" s="1"/>
  <c r="AG20" i="5"/>
  <c r="AR36" i="3"/>
  <c r="AS34" i="7" s="1"/>
  <c r="BC22" i="5"/>
  <c r="K24" i="5"/>
  <c r="K38" i="3"/>
  <c r="L36" i="7" s="1"/>
  <c r="V24" i="5"/>
  <c r="CL16" i="5"/>
  <c r="CA29" i="3"/>
  <c r="CB27" i="7" s="1"/>
  <c r="AG24" i="7"/>
  <c r="AG23" i="7" s="1"/>
  <c r="AF25" i="3"/>
  <c r="K7" i="5"/>
  <c r="V7" i="5"/>
  <c r="K20" i="3"/>
  <c r="J6" i="5"/>
  <c r="BZ27" i="3"/>
  <c r="CA25" i="7" s="1"/>
  <c r="CK14" i="5"/>
  <c r="AT16" i="5"/>
  <c r="AI29" i="3"/>
  <c r="AJ27" i="7" s="1"/>
  <c r="AT29" i="3"/>
  <c r="AU27" i="7" s="1"/>
  <c r="BE16" i="5"/>
  <c r="AG20" i="3"/>
  <c r="AR7" i="5"/>
  <c r="AF6" i="5"/>
  <c r="AF18" i="5"/>
  <c r="AR19" i="5"/>
  <c r="AG32" i="3"/>
  <c r="CJ21" i="5"/>
  <c r="BY35" i="3"/>
  <c r="BZ33" i="7" s="1"/>
  <c r="BN30" i="7"/>
  <c r="BY21" i="3"/>
  <c r="BZ19" i="7" s="1"/>
  <c r="CJ8" i="5"/>
  <c r="BN36" i="3"/>
  <c r="BO34" i="7" s="1"/>
  <c r="BY22" i="5"/>
  <c r="BC24" i="7"/>
  <c r="BC23" i="7" s="1"/>
  <c r="BB25" i="3"/>
  <c r="BP29" i="3"/>
  <c r="BQ27" i="7" s="1"/>
  <c r="CA16" i="5"/>
  <c r="K8" i="5"/>
  <c r="V8" i="5"/>
  <c r="K21" i="3"/>
  <c r="L19" i="7" s="1"/>
  <c r="BN35" i="3"/>
  <c r="BO33" i="7" s="1"/>
  <c r="BY21" i="5"/>
  <c r="AR24" i="7"/>
  <c r="AR23" i="7" s="1"/>
  <c r="AQ25" i="3"/>
  <c r="V30" i="3"/>
  <c r="W28" i="7" s="1"/>
  <c r="AG17" i="5"/>
  <c r="BY8" i="5"/>
  <c r="BN21" i="3"/>
  <c r="BO19" i="7" s="1"/>
  <c r="AG11" i="5"/>
  <c r="V24" i="3"/>
  <c r="W22" i="7" s="1"/>
  <c r="BC40" i="3"/>
  <c r="BD38" i="7" s="1"/>
  <c r="BN26" i="5"/>
  <c r="AG36" i="3"/>
  <c r="AH34" i="7" s="1"/>
  <c r="AR22" i="5"/>
  <c r="CU8" i="5"/>
  <c r="CU6" i="5" s="1"/>
  <c r="CJ21" i="3"/>
  <c r="CK19" i="7" s="1"/>
  <c r="AR8" i="5"/>
  <c r="AG21" i="3"/>
  <c r="AH19" i="7" s="1"/>
  <c r="BC20" i="5"/>
  <c r="AR33" i="3"/>
  <c r="AS31" i="7" s="1"/>
  <c r="CJ13" i="5"/>
  <c r="BX12" i="5"/>
  <c r="BY26" i="3"/>
  <c r="V35" i="3"/>
  <c r="W33" i="7" s="1"/>
  <c r="AG21" i="5"/>
  <c r="V26" i="3"/>
  <c r="AG13" i="5"/>
  <c r="U12" i="5"/>
  <c r="M16" i="5"/>
  <c r="X16" i="5"/>
  <c r="M29" i="3"/>
  <c r="N27" i="7" s="1"/>
  <c r="BZ15" i="5"/>
  <c r="BO28" i="3"/>
  <c r="BP26" i="7" s="1"/>
  <c r="X23" i="3"/>
  <c r="Y21" i="7" s="1"/>
  <c r="AI10" i="5"/>
  <c r="AS28" i="3"/>
  <c r="AT26" i="7" s="1"/>
  <c r="BD15" i="5"/>
  <c r="K19" i="5"/>
  <c r="V19" i="5"/>
  <c r="K32" i="3"/>
  <c r="J18" i="5"/>
  <c r="BP10" i="5"/>
  <c r="BE23" i="3"/>
  <c r="BF21" i="7" s="1"/>
  <c r="BC8" i="5"/>
  <c r="AR21" i="3"/>
  <c r="AS19" i="7" s="1"/>
  <c r="BY19" i="5"/>
  <c r="BN32" i="3"/>
  <c r="BM18" i="5"/>
  <c r="BC7" i="5"/>
  <c r="AR20" i="3"/>
  <c r="AQ6" i="5"/>
  <c r="AG39" i="3"/>
  <c r="AH37" i="7" s="1"/>
  <c r="AR25" i="5"/>
  <c r="L14" i="5"/>
  <c r="W14" i="5"/>
  <c r="L27" i="3"/>
  <c r="M25" i="7" s="1"/>
  <c r="W28" i="3"/>
  <c r="X26" i="7" s="1"/>
  <c r="AH15" i="5"/>
  <c r="K22" i="5"/>
  <c r="V22" i="5"/>
  <c r="K36" i="3"/>
  <c r="L34" i="7" s="1"/>
  <c r="BC24" i="5"/>
  <c r="AR38" i="3"/>
  <c r="AS36" i="7" s="1"/>
  <c r="CK15" i="5"/>
  <c r="BZ28" i="3"/>
  <c r="CA26" i="7" s="1"/>
  <c r="BC25" i="5"/>
  <c r="AR39" i="3"/>
  <c r="AS37" i="7" s="1"/>
  <c r="AR18" i="7"/>
  <c r="AR17" i="7" s="1"/>
  <c r="AQ19" i="3"/>
  <c r="AR30" i="3"/>
  <c r="AS28" i="7" s="1"/>
  <c r="BC17" i="5"/>
  <c r="BD27" i="3"/>
  <c r="BE25" i="7" s="1"/>
  <c r="BO14" i="5"/>
  <c r="BB18" i="5"/>
  <c r="BC36" i="3"/>
  <c r="BD34" i="7" s="1"/>
  <c r="BN22" i="5"/>
  <c r="CJ24" i="5"/>
  <c r="BY38" i="3"/>
  <c r="BZ36" i="7" s="1"/>
  <c r="AG40" i="3"/>
  <c r="AH38" i="7" s="1"/>
  <c r="AR26" i="5"/>
  <c r="BY37" i="3"/>
  <c r="BZ35" i="7" s="1"/>
  <c r="CJ23" i="5"/>
  <c r="W22" i="3"/>
  <c r="X20" i="7" s="1"/>
  <c r="AH9" i="5"/>
  <c r="V18" i="7"/>
  <c r="V17" i="7" s="1"/>
  <c r="U19" i="3"/>
  <c r="AH28" i="3"/>
  <c r="AI26" i="7" s="1"/>
  <c r="AS15" i="5"/>
  <c r="BY24" i="3"/>
  <c r="BZ22" i="7" s="1"/>
  <c r="CJ11" i="5"/>
  <c r="BB19" i="3"/>
  <c r="BC18" i="7"/>
  <c r="BC17" i="7" s="1"/>
  <c r="BD14" i="5"/>
  <c r="AS27" i="3"/>
  <c r="AT25" i="7" s="1"/>
  <c r="BN21" i="5"/>
  <c r="BC35" i="3"/>
  <c r="BD33" i="7" s="1"/>
  <c r="AG25" i="5"/>
  <c r="V39" i="3"/>
  <c r="W37" i="7" s="1"/>
  <c r="BC26" i="3"/>
  <c r="BB12" i="5"/>
  <c r="BN13" i="5"/>
  <c r="BC11" i="5"/>
  <c r="AR24" i="3"/>
  <c r="AS22" i="7" s="1"/>
  <c r="K17" i="5"/>
  <c r="V17" i="5"/>
  <c r="K30" i="3"/>
  <c r="L28" i="7" s="1"/>
  <c r="BC26" i="5"/>
  <c r="AR40" i="3"/>
  <c r="AS38" i="7" s="1"/>
  <c r="K11" i="5"/>
  <c r="V11" i="5"/>
  <c r="K24" i="3"/>
  <c r="L22" i="7" s="1"/>
  <c r="K21" i="5"/>
  <c r="V21" i="5"/>
  <c r="K35" i="3"/>
  <c r="L33" i="7" s="1"/>
  <c r="K13" i="5"/>
  <c r="K26" i="3"/>
  <c r="V13" i="5"/>
  <c r="J12" i="5"/>
  <c r="BZ22" i="3"/>
  <c r="CA20" i="7" s="1"/>
  <c r="CK9" i="5"/>
  <c r="K23" i="5"/>
  <c r="K37" i="3"/>
  <c r="L35" i="7" s="1"/>
  <c r="V23" i="5"/>
  <c r="BC30" i="7"/>
  <c r="BE10" i="5"/>
  <c r="AT23" i="3"/>
  <c r="AU21" i="7" s="1"/>
  <c r="AR23" i="5"/>
  <c r="AG37" i="3"/>
  <c r="AH35" i="7" s="1"/>
  <c r="K20" i="5"/>
  <c r="V20" i="5"/>
  <c r="K33" i="3"/>
  <c r="L31" i="7" s="1"/>
  <c r="AT10" i="5"/>
  <c r="AI23" i="3"/>
  <c r="AJ21" i="7" s="1"/>
  <c r="BX19" i="3"/>
  <c r="BC38" i="3"/>
  <c r="BD36" i="7" s="1"/>
  <c r="BN24" i="5"/>
  <c r="L15" i="5"/>
  <c r="L28" i="3"/>
  <c r="M26" i="7" s="1"/>
  <c r="W15" i="5"/>
  <c r="AR37" i="3"/>
  <c r="AS35" i="7" s="1"/>
  <c r="BC23" i="5"/>
  <c r="BN38" i="3"/>
  <c r="BO36" i="7" s="1"/>
  <c r="BY24" i="5"/>
  <c r="AR20" i="5"/>
  <c r="AG33" i="3"/>
  <c r="AH31" i="7" s="1"/>
  <c r="BC13" i="5"/>
  <c r="AR26" i="3"/>
  <c r="AQ12" i="5"/>
  <c r="AH22" i="3"/>
  <c r="AI20" i="7" s="1"/>
  <c r="AS9" i="5"/>
  <c r="V20" i="3"/>
  <c r="AG7" i="5"/>
  <c r="U6" i="5"/>
  <c r="BN17" i="5"/>
  <c r="BC30" i="3"/>
  <c r="BD28" i="7" s="1"/>
  <c r="BN20" i="5"/>
  <c r="BC33" i="3"/>
  <c r="BD31" i="7" s="1"/>
  <c r="AR17" i="5"/>
  <c r="AG30" i="3"/>
  <c r="AH28" i="7" s="1"/>
  <c r="L9" i="5"/>
  <c r="W9" i="5"/>
  <c r="L22" i="3"/>
  <c r="M20" i="7" s="1"/>
  <c r="V30" i="7"/>
  <c r="V29" i="7" s="1"/>
  <c r="U31" i="3"/>
  <c r="CJ19" i="5"/>
  <c r="BX18" i="5"/>
  <c r="BY32" i="3"/>
  <c r="BY13" i="5"/>
  <c r="BM12" i="5"/>
  <c r="BN26" i="3"/>
  <c r="BN39" i="3"/>
  <c r="BO37" i="7" s="1"/>
  <c r="BY25" i="5"/>
  <c r="V21" i="3"/>
  <c r="W19" i="7" s="1"/>
  <c r="AG8" i="5"/>
  <c r="AR24" i="5"/>
  <c r="AG38" i="3"/>
  <c r="AH36" i="7" s="1"/>
  <c r="AR30" i="7"/>
  <c r="BY40" i="3"/>
  <c r="BZ38" i="7" s="1"/>
  <c r="CJ26" i="5"/>
  <c r="K25" i="5"/>
  <c r="V25" i="5"/>
  <c r="K39" i="3"/>
  <c r="L37" i="7" s="1"/>
  <c r="CA10" i="5"/>
  <c r="BP23" i="3"/>
  <c r="BQ21" i="7" s="1"/>
  <c r="BY17" i="5"/>
  <c r="BN30" i="3"/>
  <c r="BO28" i="7" s="1"/>
  <c r="AG26" i="5"/>
  <c r="V40" i="3"/>
  <c r="W38" i="7" s="1"/>
  <c r="BN24" i="7"/>
  <c r="BN23" i="7" s="1"/>
  <c r="BM25" i="3"/>
  <c r="BN25" i="5"/>
  <c r="BC39" i="3"/>
  <c r="BD37" i="7" s="1"/>
  <c r="CJ22" i="5"/>
  <c r="BY36" i="3"/>
  <c r="BZ34" i="7" s="1"/>
  <c r="M10" i="5"/>
  <c r="X10" i="5"/>
  <c r="M23" i="3"/>
  <c r="N21" i="7" s="1"/>
  <c r="K30" i="7"/>
  <c r="K29" i="7" s="1"/>
  <c r="J31" i="3"/>
  <c r="BC21" i="5"/>
  <c r="AR35" i="3"/>
  <c r="AS33" i="7" s="1"/>
  <c r="BY23" i="5"/>
  <c r="BN37" i="3"/>
  <c r="BO35" i="7" s="1"/>
  <c r="BN18" i="7"/>
  <c r="BN17" i="7" s="1"/>
  <c r="BM19" i="3"/>
  <c r="BD28" i="3"/>
  <c r="BE26" i="7" s="1"/>
  <c r="BO15" i="5"/>
  <c r="AG18" i="7"/>
  <c r="AG17" i="7" s="1"/>
  <c r="AF19" i="3"/>
  <c r="AG30" i="7"/>
  <c r="AG26" i="3"/>
  <c r="AF12" i="5"/>
  <c r="AR13" i="5"/>
  <c r="W27" i="3"/>
  <c r="X25" i="7" s="1"/>
  <c r="AH14" i="5"/>
  <c r="Z27" i="9"/>
  <c r="AA19" i="9" s="1"/>
  <c r="AP22" i="9"/>
  <c r="AP26" i="9" s="1"/>
  <c r="AQ18" i="9" s="1"/>
  <c r="CT18" i="5"/>
  <c r="CJ23" i="7"/>
  <c r="CK30" i="7"/>
  <c r="CK24" i="7"/>
  <c r="CI19" i="3"/>
  <c r="CJ21" i="7"/>
  <c r="CJ17" i="7" s="1"/>
  <c r="CK18" i="7"/>
  <c r="DI23" i="3"/>
  <c r="DJ21" i="7" s="1"/>
  <c r="DF17" i="5"/>
  <c r="CU30" i="3"/>
  <c r="CV28" i="7" s="1"/>
  <c r="CI25" i="3"/>
  <c r="DG11" i="5"/>
  <c r="CV24" i="3"/>
  <c r="CW22" i="7" s="1"/>
  <c r="DG22" i="3"/>
  <c r="DH20" i="7" s="1"/>
  <c r="DI10" i="5"/>
  <c r="CX23" i="3"/>
  <c r="CY21" i="7" s="1"/>
  <c r="DH15" i="5"/>
  <c r="CW28" i="3"/>
  <c r="CX26" i="7" s="1"/>
  <c r="DF22" i="5"/>
  <c r="DG36" i="3" s="1"/>
  <c r="DH34" i="7" s="1"/>
  <c r="DF15" i="5"/>
  <c r="CU28" i="3"/>
  <c r="CV26" i="7" s="1"/>
  <c r="CV36" i="3"/>
  <c r="CW34" i="7" s="1"/>
  <c r="DG22" i="5"/>
  <c r="CV33" i="3"/>
  <c r="CW31" i="7" s="1"/>
  <c r="DG20" i="5"/>
  <c r="DH35" i="3"/>
  <c r="DI33" i="7" s="1"/>
  <c r="DG26" i="5"/>
  <c r="CV40" i="3"/>
  <c r="CW38" i="7" s="1"/>
  <c r="DH9" i="5"/>
  <c r="CW22" i="3"/>
  <c r="CX20" i="7" s="1"/>
  <c r="DG17" i="5"/>
  <c r="CV30" i="3"/>
  <c r="CW28" i="7" s="1"/>
  <c r="DG14" i="5"/>
  <c r="CV27" i="3"/>
  <c r="CW25" i="7" s="1"/>
  <c r="DF10" i="5"/>
  <c r="CU23" i="3"/>
  <c r="CV21" i="7" s="1"/>
  <c r="DG26" i="3"/>
  <c r="DH24" i="7" s="1"/>
  <c r="DG23" i="5"/>
  <c r="CV37" i="3"/>
  <c r="CW35" i="7" s="1"/>
  <c r="DH28" i="3"/>
  <c r="DI26" i="7" s="1"/>
  <c r="DH39" i="3"/>
  <c r="DI37" i="7" s="1"/>
  <c r="DH23" i="3"/>
  <c r="DI21" i="7" s="1"/>
  <c r="DF25" i="5"/>
  <c r="CU39" i="3"/>
  <c r="CV37" i="7" s="1"/>
  <c r="DF23" i="5"/>
  <c r="DF14" i="5"/>
  <c r="CU27" i="3"/>
  <c r="CV25" i="7" s="1"/>
  <c r="CT12" i="5"/>
  <c r="CU24" i="3"/>
  <c r="CV22" i="7" s="1"/>
  <c r="DF11" i="5"/>
  <c r="CV38" i="3"/>
  <c r="CW36" i="7" s="1"/>
  <c r="DG24" i="5"/>
  <c r="CV22" i="3"/>
  <c r="CW20" i="7" s="1"/>
  <c r="DG9" i="5"/>
  <c r="DG40" i="3"/>
  <c r="DH38" i="7" s="1"/>
  <c r="DF7" i="5"/>
  <c r="DF16" i="5"/>
  <c r="CU29" i="3"/>
  <c r="CV27" i="7" s="1"/>
  <c r="DF8" i="5"/>
  <c r="CU21" i="3"/>
  <c r="CT6" i="5"/>
  <c r="CV20" i="3"/>
  <c r="DG7" i="5"/>
  <c r="DI16" i="5"/>
  <c r="CX29" i="3"/>
  <c r="CY27" i="7" s="1"/>
  <c r="CU18" i="5"/>
  <c r="DG19" i="5"/>
  <c r="CV32" i="3"/>
  <c r="CW30" i="7" s="1"/>
  <c r="DH16" i="5"/>
  <c r="CW29" i="3"/>
  <c r="CX27" i="7" s="1"/>
  <c r="DG13" i="5"/>
  <c r="CV26" i="3"/>
  <c r="CW24" i="7" s="1"/>
  <c r="DG35" i="3"/>
  <c r="DH33" i="7" s="1"/>
  <c r="CU35" i="3"/>
  <c r="CV33" i="7" s="1"/>
  <c r="DG32" i="3"/>
  <c r="DH30" i="7" s="1"/>
  <c r="CU36" i="3"/>
  <c r="CV34" i="7" s="1"/>
  <c r="J41" i="4"/>
  <c r="G87" i="4"/>
  <c r="H73" i="4"/>
  <c r="K30" i="4"/>
  <c r="I72" i="4"/>
  <c r="K34" i="4"/>
  <c r="I76" i="4"/>
  <c r="L21" i="4"/>
  <c r="J63" i="4"/>
  <c r="K11" i="4"/>
  <c r="I53" i="4"/>
  <c r="I50" i="4" s="1"/>
  <c r="K40" i="4"/>
  <c r="I82" i="4"/>
  <c r="I80" i="4" s="1"/>
  <c r="K36" i="4"/>
  <c r="I78" i="4"/>
  <c r="K16" i="4"/>
  <c r="I58" i="4"/>
  <c r="L20" i="4"/>
  <c r="J62" i="4"/>
  <c r="K33" i="4"/>
  <c r="I75" i="4"/>
  <c r="K28" i="4"/>
  <c r="I70" i="4"/>
  <c r="K37" i="4"/>
  <c r="I79" i="4"/>
  <c r="K44" i="4"/>
  <c r="I86" i="4"/>
  <c r="K35" i="4"/>
  <c r="I77" i="4"/>
  <c r="H68" i="4"/>
  <c r="H87" i="4" s="1"/>
  <c r="K14" i="4"/>
  <c r="I56" i="4"/>
  <c r="K17" i="4"/>
  <c r="I59" i="4"/>
  <c r="K25" i="4"/>
  <c r="I67" i="4"/>
  <c r="I65" i="4" s="1"/>
  <c r="S10" i="4"/>
  <c r="Q52" i="4"/>
  <c r="K43" i="4"/>
  <c r="I85" i="4"/>
  <c r="I83" i="4" s="1"/>
  <c r="K29" i="4"/>
  <c r="I71" i="4"/>
  <c r="K22" i="4"/>
  <c r="K18" i="4" s="1"/>
  <c r="I64" i="4"/>
  <c r="I60" i="4" s="1"/>
  <c r="K15" i="4"/>
  <c r="I57" i="4"/>
  <c r="K32" i="4"/>
  <c r="J74" i="4" s="1"/>
  <c r="J31" i="4"/>
  <c r="I45" i="4"/>
  <c r="K39" i="4"/>
  <c r="J81" i="4" s="1"/>
  <c r="J38" i="4"/>
  <c r="L19" i="4"/>
  <c r="K61" i="4" s="1"/>
  <c r="K27" i="4"/>
  <c r="J69" i="4" s="1"/>
  <c r="J26" i="4"/>
  <c r="K24" i="4"/>
  <c r="J66" i="4" s="1"/>
  <c r="J23" i="4"/>
  <c r="K9" i="4"/>
  <c r="J51" i="4" s="1"/>
  <c r="J8" i="4"/>
  <c r="L42" i="4"/>
  <c r="K84" i="4" s="1"/>
  <c r="K13" i="4"/>
  <c r="J55" i="4" s="1"/>
  <c r="J12" i="4"/>
  <c r="B12" i="2"/>
  <c r="D25" i="2"/>
  <c r="I42" i="1"/>
  <c r="H42" i="1"/>
  <c r="G42" i="1"/>
  <c r="F42" i="1"/>
  <c r="M42" i="1"/>
  <c r="E42" i="1"/>
  <c r="D42" i="1"/>
  <c r="C42" i="1"/>
  <c r="B42" i="1"/>
  <c r="J42" i="1"/>
  <c r="L42" i="1"/>
  <c r="K42" i="1"/>
  <c r="D36" i="1"/>
  <c r="E20" i="1"/>
  <c r="E33" i="1" s="1"/>
  <c r="E9" i="2" s="1"/>
  <c r="E22" i="2" s="1"/>
  <c r="E19" i="1"/>
  <c r="E32" i="1" s="1"/>
  <c r="E8" i="2" s="1"/>
  <c r="E21" i="2" s="1"/>
  <c r="E18" i="1"/>
  <c r="E31" i="1" s="1"/>
  <c r="E7" i="2" s="1"/>
  <c r="E20" i="2" s="1"/>
  <c r="E22" i="1"/>
  <c r="E35" i="1" s="1"/>
  <c r="E11" i="2" s="1"/>
  <c r="E24" i="2" s="1"/>
  <c r="E21" i="1"/>
  <c r="E34" i="1" s="1"/>
  <c r="E10" i="2" s="1"/>
  <c r="E23" i="2" s="1"/>
  <c r="C31" i="1"/>
  <c r="C23" i="1"/>
  <c r="D23" i="1"/>
  <c r="G6" i="1"/>
  <c r="F9" i="1"/>
  <c r="I15" i="3" l="1"/>
  <c r="C20" i="6"/>
  <c r="C105" i="4"/>
  <c r="D17" i="3" s="1"/>
  <c r="E15" i="7" s="1"/>
  <c r="C93" i="4"/>
  <c r="D5" i="3"/>
  <c r="D4" i="3" s="1"/>
  <c r="C6" i="12" s="1"/>
  <c r="E20" i="6"/>
  <c r="E105" i="4"/>
  <c r="F17" i="3" s="1"/>
  <c r="G15" i="7" s="1"/>
  <c r="E93" i="4"/>
  <c r="F5" i="3"/>
  <c r="F4" i="3" s="1"/>
  <c r="E6" i="12" s="1"/>
  <c r="H15" i="3"/>
  <c r="D20" i="6"/>
  <c r="D93" i="4"/>
  <c r="D105" i="4"/>
  <c r="E17" i="3" s="1"/>
  <c r="F15" i="7" s="1"/>
  <c r="E5" i="3"/>
  <c r="E4" i="3" s="1"/>
  <c r="D6" i="12" s="1"/>
  <c r="M20" i="6"/>
  <c r="M105" i="4"/>
  <c r="N17" i="3" s="1"/>
  <c r="O15" i="7" s="1"/>
  <c r="M93" i="4"/>
  <c r="N16" i="3" s="1"/>
  <c r="N5" i="3"/>
  <c r="N4" i="3" s="1"/>
  <c r="M6" i="12" s="1"/>
  <c r="I54" i="4"/>
  <c r="F20" i="6"/>
  <c r="F105" i="4"/>
  <c r="G17" i="3" s="1"/>
  <c r="H15" i="7" s="1"/>
  <c r="F93" i="4"/>
  <c r="G5" i="3"/>
  <c r="G4" i="3" s="1"/>
  <c r="F6" i="12" s="1"/>
  <c r="K20" i="6"/>
  <c r="K105" i="4"/>
  <c r="L17" i="3" s="1"/>
  <c r="M15" i="7" s="1"/>
  <c r="K93" i="4"/>
  <c r="L16" i="3" s="1"/>
  <c r="L5" i="3"/>
  <c r="L4" i="3" s="1"/>
  <c r="K6" i="12" s="1"/>
  <c r="L20" i="6"/>
  <c r="L93" i="4"/>
  <c r="M16" i="3" s="1"/>
  <c r="L105" i="4"/>
  <c r="M17" i="3" s="1"/>
  <c r="N15" i="7" s="1"/>
  <c r="M5" i="3"/>
  <c r="M4" i="3" s="1"/>
  <c r="L6" i="12" s="1"/>
  <c r="G20" i="6"/>
  <c r="G105" i="4"/>
  <c r="H17" i="3" s="1"/>
  <c r="I15" i="7" s="1"/>
  <c r="G93" i="4"/>
  <c r="H16" i="3" s="1"/>
  <c r="H5" i="3"/>
  <c r="H4" i="3" s="1"/>
  <c r="G6" i="12" s="1"/>
  <c r="H13" i="7"/>
  <c r="J20" i="6"/>
  <c r="J105" i="4"/>
  <c r="K17" i="3" s="1"/>
  <c r="L15" i="7" s="1"/>
  <c r="J93" i="4"/>
  <c r="K16" i="3" s="1"/>
  <c r="K5" i="3"/>
  <c r="K4" i="3" s="1"/>
  <c r="J6" i="12" s="1"/>
  <c r="H20" i="6"/>
  <c r="H105" i="4"/>
  <c r="I17" i="3" s="1"/>
  <c r="J15" i="7" s="1"/>
  <c r="H93" i="4"/>
  <c r="I16" i="3" s="1"/>
  <c r="I5" i="3"/>
  <c r="I4" i="3" s="1"/>
  <c r="H6" i="12" s="1"/>
  <c r="B20" i="6"/>
  <c r="B105" i="4"/>
  <c r="C17" i="3" s="1"/>
  <c r="B93" i="4"/>
  <c r="C5" i="3"/>
  <c r="C4" i="3" s="1"/>
  <c r="I20" i="6"/>
  <c r="I105" i="4"/>
  <c r="J17" i="3" s="1"/>
  <c r="K15" i="7" s="1"/>
  <c r="I93" i="4"/>
  <c r="J16" i="3" s="1"/>
  <c r="J5" i="3"/>
  <c r="J4" i="3" s="1"/>
  <c r="I6" i="12" s="1"/>
  <c r="F7" i="3"/>
  <c r="G10" i="7"/>
  <c r="G9" i="7" s="1"/>
  <c r="K7" i="3"/>
  <c r="L10" i="7"/>
  <c r="L9" i="7" s="1"/>
  <c r="L7" i="3"/>
  <c r="M10" i="7"/>
  <c r="M9" i="7" s="1"/>
  <c r="N7" i="3"/>
  <c r="O10" i="7"/>
  <c r="O9" i="7" s="1"/>
  <c r="J7" i="3"/>
  <c r="K10" i="7"/>
  <c r="K9" i="7" s="1"/>
  <c r="E7" i="3"/>
  <c r="F10" i="7"/>
  <c r="F9" i="7" s="1"/>
  <c r="C7" i="3"/>
  <c r="D10" i="7"/>
  <c r="D7" i="3"/>
  <c r="E10" i="7"/>
  <c r="E9" i="7" s="1"/>
  <c r="I7" i="3"/>
  <c r="J10" i="7"/>
  <c r="J9" i="7" s="1"/>
  <c r="E25" i="2"/>
  <c r="AL28" i="2" s="1"/>
  <c r="AM8" i="3" s="1"/>
  <c r="G7" i="3"/>
  <c r="H10" i="7"/>
  <c r="H9" i="7" s="1"/>
  <c r="H7" i="3"/>
  <c r="I10" i="7"/>
  <c r="I9" i="7" s="1"/>
  <c r="M7" i="3"/>
  <c r="N10" i="7"/>
  <c r="N9" i="7" s="1"/>
  <c r="Y25" i="9"/>
  <c r="Y24" i="9" s="1"/>
  <c r="AA21" i="11" s="1"/>
  <c r="W28" i="10"/>
  <c r="W22" i="10" s="1"/>
  <c r="X44" i="3" s="1"/>
  <c r="V29" i="10"/>
  <c r="X12" i="11" s="1"/>
  <c r="AR27" i="10"/>
  <c r="AR34" i="10" s="1"/>
  <c r="AQ25" i="10"/>
  <c r="AQ32" i="10" s="1"/>
  <c r="AQ24" i="10"/>
  <c r="AQ31" i="10" s="1"/>
  <c r="AQ26" i="10"/>
  <c r="AQ33" i="10" s="1"/>
  <c r="Y23" i="10"/>
  <c r="CK17" i="7"/>
  <c r="CJ19" i="3"/>
  <c r="Z32" i="7"/>
  <c r="Z34" i="3"/>
  <c r="Y10" i="5"/>
  <c r="N23" i="3"/>
  <c r="O21" i="7" s="1"/>
  <c r="L25" i="5"/>
  <c r="L39" i="3"/>
  <c r="M37" i="7" s="1"/>
  <c r="W25" i="5"/>
  <c r="BD40" i="3"/>
  <c r="BE38" i="7" s="1"/>
  <c r="BO26" i="5"/>
  <c r="BD24" i="7"/>
  <c r="BD23" i="7" s="1"/>
  <c r="BC25" i="3"/>
  <c r="AH8" i="5"/>
  <c r="W21" i="3"/>
  <c r="X19" i="7" s="1"/>
  <c r="CV8" i="5"/>
  <c r="CK21" i="3"/>
  <c r="CL19" i="7" s="1"/>
  <c r="CL27" i="3"/>
  <c r="CM25" i="7" s="1"/>
  <c r="CW14" i="5"/>
  <c r="BO19" i="5"/>
  <c r="BD32" i="3"/>
  <c r="BC18" i="5"/>
  <c r="BZ18" i="7"/>
  <c r="BZ17" i="7" s="1"/>
  <c r="BY19" i="3"/>
  <c r="L26" i="5"/>
  <c r="L40" i="3"/>
  <c r="M38" i="7" s="1"/>
  <c r="W26" i="5"/>
  <c r="BY6" i="5"/>
  <c r="CK7" i="5"/>
  <c r="BZ20" i="3"/>
  <c r="BZ24" i="3"/>
  <c r="CA22" i="7" s="1"/>
  <c r="CK11" i="5"/>
  <c r="CK23" i="7"/>
  <c r="CB23" i="3"/>
  <c r="CC21" i="7" s="1"/>
  <c r="CM10" i="5"/>
  <c r="CK13" i="5"/>
  <c r="BY12" i="5"/>
  <c r="BZ26" i="3"/>
  <c r="BO33" i="3"/>
  <c r="BP31" i="7" s="1"/>
  <c r="BZ20" i="5"/>
  <c r="BF23" i="3"/>
  <c r="BG21" i="7" s="1"/>
  <c r="BQ10" i="5"/>
  <c r="L23" i="5"/>
  <c r="L37" i="3"/>
  <c r="M35" i="7" s="1"/>
  <c r="W23" i="5"/>
  <c r="AH11" i="5"/>
  <c r="W24" i="3"/>
  <c r="X22" i="7" s="1"/>
  <c r="BD24" i="3"/>
  <c r="BE22" i="7" s="1"/>
  <c r="BO11" i="5"/>
  <c r="L22" i="5"/>
  <c r="W22" i="5"/>
  <c r="L36" i="3"/>
  <c r="M34" i="7" s="1"/>
  <c r="W32" i="3"/>
  <c r="V18" i="5"/>
  <c r="AH19" i="5"/>
  <c r="AH26" i="3"/>
  <c r="AG12" i="5"/>
  <c r="AS13" i="5"/>
  <c r="BZ24" i="7"/>
  <c r="BZ23" i="7" s="1"/>
  <c r="BY25" i="3"/>
  <c r="BD33" i="3"/>
  <c r="BE31" i="7" s="1"/>
  <c r="BO20" i="5"/>
  <c r="L8" i="5"/>
  <c r="W8" i="5"/>
  <c r="L21" i="3"/>
  <c r="M19" i="7" s="1"/>
  <c r="L7" i="5"/>
  <c r="W7" i="5"/>
  <c r="L20" i="3"/>
  <c r="K6" i="5"/>
  <c r="CM23" i="3"/>
  <c r="CN21" i="7" s="1"/>
  <c r="CX10" i="5"/>
  <c r="CJ25" i="3"/>
  <c r="CK36" i="3"/>
  <c r="CL34" i="7" s="1"/>
  <c r="CV22" i="5"/>
  <c r="AS38" i="3"/>
  <c r="AT36" i="7" s="1"/>
  <c r="BD24" i="5"/>
  <c r="CV19" i="5"/>
  <c r="CK32" i="3"/>
  <c r="CJ18" i="5"/>
  <c r="X22" i="3"/>
  <c r="Y20" i="7" s="1"/>
  <c r="AI9" i="5"/>
  <c r="V19" i="3"/>
  <c r="W18" i="7"/>
  <c r="W17" i="7" s="1"/>
  <c r="AS24" i="7"/>
  <c r="AS23" i="7" s="1"/>
  <c r="AR25" i="3"/>
  <c r="BZ38" i="3"/>
  <c r="CA36" i="7" s="1"/>
  <c r="CK24" i="5"/>
  <c r="BD37" i="3"/>
  <c r="BE35" i="7" s="1"/>
  <c r="BO23" i="5"/>
  <c r="M15" i="5"/>
  <c r="X15" i="5"/>
  <c r="M28" i="3"/>
  <c r="N26" i="7" s="1"/>
  <c r="W33" i="3"/>
  <c r="X31" i="7" s="1"/>
  <c r="AH20" i="5"/>
  <c r="AH13" i="5"/>
  <c r="W26" i="3"/>
  <c r="V12" i="5"/>
  <c r="W35" i="3"/>
  <c r="X33" i="7" s="1"/>
  <c r="AH21" i="5"/>
  <c r="L11" i="5"/>
  <c r="W11" i="5"/>
  <c r="L24" i="3"/>
  <c r="M22" i="7" s="1"/>
  <c r="W30" i="3"/>
  <c r="X28" i="7" s="1"/>
  <c r="AH17" i="5"/>
  <c r="BO26" i="3"/>
  <c r="BN12" i="5"/>
  <c r="BZ13" i="5"/>
  <c r="AH39" i="3"/>
  <c r="AI37" i="7" s="1"/>
  <c r="AS25" i="5"/>
  <c r="BE27" i="3"/>
  <c r="BF25" i="7" s="1"/>
  <c r="BP14" i="5"/>
  <c r="CV24" i="5"/>
  <c r="CK38" i="3"/>
  <c r="CL36" i="7" s="1"/>
  <c r="BD39" i="3"/>
  <c r="BE37" i="7" s="1"/>
  <c r="BO25" i="5"/>
  <c r="BO24" i="5"/>
  <c r="BD38" i="3"/>
  <c r="BE36" i="7" s="1"/>
  <c r="AT15" i="5"/>
  <c r="AI28" i="3"/>
  <c r="AJ26" i="7" s="1"/>
  <c r="M14" i="5"/>
  <c r="X14" i="5"/>
  <c r="M27" i="3"/>
  <c r="N25" i="7" s="1"/>
  <c r="AS18" i="7"/>
  <c r="AS17" i="7" s="1"/>
  <c r="AR19" i="3"/>
  <c r="CK19" i="5"/>
  <c r="BZ32" i="3"/>
  <c r="BY18" i="5"/>
  <c r="CB10" i="5"/>
  <c r="BQ23" i="3"/>
  <c r="BR21" i="7" s="1"/>
  <c r="L19" i="5"/>
  <c r="W19" i="5"/>
  <c r="L32" i="3"/>
  <c r="K18" i="5"/>
  <c r="Y29" i="3"/>
  <c r="Z27" i="7" s="1"/>
  <c r="AJ16" i="5"/>
  <c r="W24" i="7"/>
  <c r="W23" i="7" s="1"/>
  <c r="V25" i="3"/>
  <c r="BO40" i="3"/>
  <c r="BP38" i="7" s="1"/>
  <c r="BZ26" i="5"/>
  <c r="CB29" i="3"/>
  <c r="CC27" i="7" s="1"/>
  <c r="CM16" i="5"/>
  <c r="BZ36" i="3"/>
  <c r="CA34" i="7" s="1"/>
  <c r="CK22" i="5"/>
  <c r="AH30" i="7"/>
  <c r="BD7" i="5"/>
  <c r="AR6" i="5"/>
  <c r="AS20" i="3"/>
  <c r="L24" i="5"/>
  <c r="L38" i="3"/>
  <c r="M36" i="7" s="1"/>
  <c r="W24" i="5"/>
  <c r="BZ8" i="5"/>
  <c r="BO21" i="3"/>
  <c r="BP19" i="7" s="1"/>
  <c r="CV7" i="5"/>
  <c r="CJ6" i="5"/>
  <c r="CK20" i="3"/>
  <c r="AH32" i="3"/>
  <c r="AG18" i="5"/>
  <c r="AS19" i="5"/>
  <c r="CL14" i="5"/>
  <c r="CA27" i="3"/>
  <c r="CB25" i="7" s="1"/>
  <c r="CB16" i="5"/>
  <c r="BQ29" i="3"/>
  <c r="BR27" i="7" s="1"/>
  <c r="CL9" i="5"/>
  <c r="CA22" i="3"/>
  <c r="CB20" i="7" s="1"/>
  <c r="CW27" i="3"/>
  <c r="CX25" i="7" s="1"/>
  <c r="DH14" i="5"/>
  <c r="DI27" i="3" s="1"/>
  <c r="DJ25" i="7" s="1"/>
  <c r="BD30" i="7"/>
  <c r="BZ7" i="5"/>
  <c r="BN6" i="5"/>
  <c r="BO20" i="3"/>
  <c r="AS24" i="5"/>
  <c r="AH38" i="3"/>
  <c r="AI36" i="7" s="1"/>
  <c r="CA15" i="5"/>
  <c r="BP28" i="3"/>
  <c r="BQ26" i="7" s="1"/>
  <c r="BZ25" i="5"/>
  <c r="BO39" i="3"/>
  <c r="BP37" i="7" s="1"/>
  <c r="BZ30" i="7"/>
  <c r="X28" i="3"/>
  <c r="Y26" i="7" s="1"/>
  <c r="AI15" i="5"/>
  <c r="AU23" i="3"/>
  <c r="AV21" i="7" s="1"/>
  <c r="BF10" i="5"/>
  <c r="L13" i="5"/>
  <c r="W13" i="5"/>
  <c r="L26" i="3"/>
  <c r="K12" i="5"/>
  <c r="BZ21" i="5"/>
  <c r="BO35" i="3"/>
  <c r="BP33" i="7" s="1"/>
  <c r="CL28" i="3"/>
  <c r="CM26" i="7" s="1"/>
  <c r="CW15" i="5"/>
  <c r="W36" i="3"/>
  <c r="X34" i="7" s="1"/>
  <c r="AH22" i="5"/>
  <c r="BO8" i="5"/>
  <c r="BD21" i="3"/>
  <c r="BE19" i="7" s="1"/>
  <c r="L30" i="7"/>
  <c r="L29" i="7" s="1"/>
  <c r="K31" i="3"/>
  <c r="CL15" i="5"/>
  <c r="CA28" i="3"/>
  <c r="CB26" i="7" s="1"/>
  <c r="BD22" i="5"/>
  <c r="AS36" i="3"/>
  <c r="AT34" i="7" s="1"/>
  <c r="AS17" i="5"/>
  <c r="AH30" i="3"/>
  <c r="AI28" i="7" s="1"/>
  <c r="BQ16" i="5"/>
  <c r="BF29" i="3"/>
  <c r="BG27" i="7" s="1"/>
  <c r="W20" i="3"/>
  <c r="V6" i="5"/>
  <c r="AH7" i="5"/>
  <c r="W38" i="3"/>
  <c r="X36" i="7" s="1"/>
  <c r="AH24" i="5"/>
  <c r="BZ11" i="5"/>
  <c r="BO24" i="3"/>
  <c r="BP22" i="7" s="1"/>
  <c r="AS24" i="3"/>
  <c r="AT22" i="7" s="1"/>
  <c r="BD11" i="5"/>
  <c r="W30" i="7"/>
  <c r="W29" i="7" s="1"/>
  <c r="V31" i="3"/>
  <c r="AS26" i="3"/>
  <c r="BD13" i="5"/>
  <c r="AR12" i="5"/>
  <c r="CK23" i="5"/>
  <c r="BZ37" i="3"/>
  <c r="CA35" i="7" s="1"/>
  <c r="AS26" i="5"/>
  <c r="AH40" i="3"/>
  <c r="AI38" i="7" s="1"/>
  <c r="CK40" i="3"/>
  <c r="CL38" i="7" s="1"/>
  <c r="CV26" i="5"/>
  <c r="CK25" i="5"/>
  <c r="BZ39" i="3"/>
  <c r="CA37" i="7" s="1"/>
  <c r="AS30" i="3"/>
  <c r="AT28" i="7" s="1"/>
  <c r="BD17" i="5"/>
  <c r="AS7" i="5"/>
  <c r="AH20" i="3"/>
  <c r="AG6" i="5"/>
  <c r="BD20" i="5"/>
  <c r="AS33" i="3"/>
  <c r="AT31" i="7" s="1"/>
  <c r="BD23" i="5"/>
  <c r="AS37" i="3"/>
  <c r="AT35" i="7" s="1"/>
  <c r="CK24" i="3"/>
  <c r="CL22" i="7" s="1"/>
  <c r="CV11" i="5"/>
  <c r="CK37" i="3"/>
  <c r="CL35" i="7" s="1"/>
  <c r="CV23" i="5"/>
  <c r="BO17" i="5"/>
  <c r="BD30" i="3"/>
  <c r="BE28" i="7" s="1"/>
  <c r="X27" i="3"/>
  <c r="Y25" i="7" s="1"/>
  <c r="AI14" i="5"/>
  <c r="BO30" i="7"/>
  <c r="AJ23" i="3"/>
  <c r="AK21" i="7" s="1"/>
  <c r="AU10" i="5"/>
  <c r="AH24" i="3"/>
  <c r="AI22" i="7" s="1"/>
  <c r="AS11" i="5"/>
  <c r="CK21" i="5"/>
  <c r="BZ35" i="3"/>
  <c r="CA33" i="7" s="1"/>
  <c r="CK35" i="3"/>
  <c r="CL33" i="7" s="1"/>
  <c r="CV21" i="5"/>
  <c r="AS20" i="5"/>
  <c r="AH33" i="3"/>
  <c r="AI31" i="7" s="1"/>
  <c r="AS30" i="7"/>
  <c r="AS23" i="5"/>
  <c r="AH37" i="3"/>
  <c r="AI35" i="7" s="1"/>
  <c r="AJ29" i="3"/>
  <c r="AK27" i="7" s="1"/>
  <c r="AU16" i="5"/>
  <c r="CK20" i="5"/>
  <c r="BZ33" i="3"/>
  <c r="CA31" i="7" s="1"/>
  <c r="BP22" i="3"/>
  <c r="BQ20" i="7" s="1"/>
  <c r="CA9" i="5"/>
  <c r="BZ19" i="5"/>
  <c r="BO32" i="3"/>
  <c r="BN18" i="5"/>
  <c r="AI27" i="3"/>
  <c r="AJ25" i="7" s="1"/>
  <c r="AT14" i="5"/>
  <c r="AH24" i="7"/>
  <c r="AH23" i="7" s="1"/>
  <c r="AG25" i="3"/>
  <c r="BO21" i="5"/>
  <c r="BD35" i="3"/>
  <c r="BE33" i="7" s="1"/>
  <c r="Y23" i="3"/>
  <c r="Z21" i="7" s="1"/>
  <c r="AJ10" i="5"/>
  <c r="CK17" i="5"/>
  <c r="BZ30" i="3"/>
  <c r="CA28" i="7" s="1"/>
  <c r="AH25" i="5"/>
  <c r="W39" i="3"/>
  <c r="X37" i="7" s="1"/>
  <c r="AH21" i="3"/>
  <c r="AI19" i="7" s="1"/>
  <c r="AS8" i="5"/>
  <c r="BO24" i="7"/>
  <c r="BO23" i="7" s="1"/>
  <c r="BN25" i="3"/>
  <c r="M9" i="5"/>
  <c r="X9" i="5"/>
  <c r="M22" i="3"/>
  <c r="N20" i="7" s="1"/>
  <c r="BO30" i="3"/>
  <c r="BP28" i="7" s="1"/>
  <c r="BZ17" i="5"/>
  <c r="BE9" i="5"/>
  <c r="AT22" i="3"/>
  <c r="AU20" i="7" s="1"/>
  <c r="BO13" i="5"/>
  <c r="BD26" i="3"/>
  <c r="BC12" i="5"/>
  <c r="BZ24" i="5"/>
  <c r="BO38" i="3"/>
  <c r="BP36" i="7" s="1"/>
  <c r="L20" i="5"/>
  <c r="W20" i="5"/>
  <c r="L33" i="3"/>
  <c r="M31" i="7" s="1"/>
  <c r="W37" i="3"/>
  <c r="X35" i="7" s="1"/>
  <c r="AH23" i="5"/>
  <c r="CW9" i="5"/>
  <c r="CL22" i="3"/>
  <c r="CM20" i="7" s="1"/>
  <c r="L24" i="7"/>
  <c r="L23" i="7" s="1"/>
  <c r="K25" i="3"/>
  <c r="L21" i="5"/>
  <c r="L35" i="3"/>
  <c r="M33" i="7" s="1"/>
  <c r="W21" i="5"/>
  <c r="L17" i="5"/>
  <c r="W17" i="5"/>
  <c r="L30" i="3"/>
  <c r="M28" i="7" s="1"/>
  <c r="BE15" i="5"/>
  <c r="AT28" i="3"/>
  <c r="AU26" i="7" s="1"/>
  <c r="AT9" i="5"/>
  <c r="AI22" i="3"/>
  <c r="AJ20" i="7" s="1"/>
  <c r="AS40" i="3"/>
  <c r="AT38" i="7" s="1"/>
  <c r="BD26" i="5"/>
  <c r="BZ22" i="5"/>
  <c r="BO36" i="3"/>
  <c r="BP34" i="7" s="1"/>
  <c r="BP27" i="3"/>
  <c r="BQ25" i="7" s="1"/>
  <c r="CA14" i="5"/>
  <c r="BD25" i="5"/>
  <c r="AS39" i="3"/>
  <c r="AT37" i="7" s="1"/>
  <c r="BD20" i="3"/>
  <c r="BC6" i="5"/>
  <c r="BO7" i="5"/>
  <c r="BP15" i="5"/>
  <c r="BE28" i="3"/>
  <c r="BF26" i="7" s="1"/>
  <c r="Y16" i="5"/>
  <c r="N29" i="3"/>
  <c r="O27" i="7" s="1"/>
  <c r="AS21" i="5"/>
  <c r="AH35" i="3"/>
  <c r="AI33" i="7" s="1"/>
  <c r="CV13" i="5"/>
  <c r="CK26" i="3"/>
  <c r="CJ12" i="5"/>
  <c r="BD8" i="5"/>
  <c r="AS21" i="3"/>
  <c r="AT19" i="7" s="1"/>
  <c r="DG8" i="5"/>
  <c r="DH21" i="3" s="1"/>
  <c r="DI19" i="7" s="1"/>
  <c r="CV21" i="3"/>
  <c r="CW19" i="7" s="1"/>
  <c r="CK8" i="5"/>
  <c r="BZ21" i="3"/>
  <c r="CA19" i="7" s="1"/>
  <c r="AS32" i="3"/>
  <c r="AR18" i="5"/>
  <c r="BD19" i="5"/>
  <c r="AH18" i="7"/>
  <c r="AH17" i="7" s="1"/>
  <c r="AG19" i="3"/>
  <c r="BF16" i="5"/>
  <c r="AU29" i="3"/>
  <c r="AV27" i="7" s="1"/>
  <c r="L18" i="7"/>
  <c r="L17" i="7" s="1"/>
  <c r="K19" i="3"/>
  <c r="CM29" i="3"/>
  <c r="CN27" i="7" s="1"/>
  <c r="CX16" i="5"/>
  <c r="BO22" i="5"/>
  <c r="BD36" i="3"/>
  <c r="BE34" i="7" s="1"/>
  <c r="BO37" i="3"/>
  <c r="BP35" i="7" s="1"/>
  <c r="BZ23" i="5"/>
  <c r="CV17" i="5"/>
  <c r="CK30" i="3"/>
  <c r="CL28" i="7" s="1"/>
  <c r="CK26" i="5"/>
  <c r="BZ40" i="3"/>
  <c r="CA38" i="7" s="1"/>
  <c r="AH26" i="5"/>
  <c r="W40" i="3"/>
  <c r="X38" i="7" s="1"/>
  <c r="CK39" i="3"/>
  <c r="CL37" i="7" s="1"/>
  <c r="CV25" i="5"/>
  <c r="DG16" i="5"/>
  <c r="DH29" i="3" s="1"/>
  <c r="DI27" i="7" s="1"/>
  <c r="CV29" i="3"/>
  <c r="CW27" i="7" s="1"/>
  <c r="CW23" i="7" s="1"/>
  <c r="CK33" i="3"/>
  <c r="CL31" i="7" s="1"/>
  <c r="CV20" i="5"/>
  <c r="BO18" i="7"/>
  <c r="BO17" i="7" s="1"/>
  <c r="BN19" i="3"/>
  <c r="BE22" i="3"/>
  <c r="BF20" i="7" s="1"/>
  <c r="BP9" i="5"/>
  <c r="AT27" i="3"/>
  <c r="AU25" i="7" s="1"/>
  <c r="BE14" i="5"/>
  <c r="AS35" i="3"/>
  <c r="AT33" i="7" s="1"/>
  <c r="BD21" i="5"/>
  <c r="BD18" i="7"/>
  <c r="BD17" i="7" s="1"/>
  <c r="BC19" i="3"/>
  <c r="AH36" i="3"/>
  <c r="AI34" i="7" s="1"/>
  <c r="AS22" i="5"/>
  <c r="AQ22" i="9"/>
  <c r="AQ26" i="9" s="1"/>
  <c r="AR18" i="9" s="1"/>
  <c r="AA23" i="9"/>
  <c r="AA27" i="9" s="1"/>
  <c r="AB19" i="9" s="1"/>
  <c r="CV23" i="7"/>
  <c r="CW18" i="7"/>
  <c r="CU19" i="3"/>
  <c r="CV19" i="7"/>
  <c r="CV17" i="7" s="1"/>
  <c r="DH22" i="3"/>
  <c r="DI20" i="7" s="1"/>
  <c r="DG39" i="3"/>
  <c r="DH37" i="7" s="1"/>
  <c r="DH33" i="3"/>
  <c r="DI31" i="7" s="1"/>
  <c r="DJ23" i="3"/>
  <c r="DK21" i="7" s="1"/>
  <c r="DH24" i="3"/>
  <c r="DI22" i="7" s="1"/>
  <c r="DI29" i="3"/>
  <c r="DJ27" i="7" s="1"/>
  <c r="DI22" i="3"/>
  <c r="DJ20" i="7" s="1"/>
  <c r="DI28" i="3"/>
  <c r="DJ26" i="7" s="1"/>
  <c r="DJ29" i="3"/>
  <c r="DK27" i="7" s="1"/>
  <c r="DF6" i="5"/>
  <c r="DG29" i="3"/>
  <c r="DH27" i="7" s="1"/>
  <c r="DG20" i="3"/>
  <c r="DH18" i="7" s="1"/>
  <c r="DH37" i="3"/>
  <c r="DI35" i="7" s="1"/>
  <c r="DG23" i="3"/>
  <c r="DH21" i="7" s="1"/>
  <c r="DH40" i="3"/>
  <c r="DI38" i="7" s="1"/>
  <c r="DF18" i="5"/>
  <c r="DH36" i="3"/>
  <c r="DI34" i="7" s="1"/>
  <c r="DG24" i="3"/>
  <c r="DH22" i="7" s="1"/>
  <c r="DG27" i="3"/>
  <c r="DG28" i="3"/>
  <c r="DH26" i="7" s="1"/>
  <c r="DG30" i="3"/>
  <c r="DH28" i="7" s="1"/>
  <c r="DH38" i="3"/>
  <c r="DI36" i="7" s="1"/>
  <c r="CU25" i="3"/>
  <c r="DG37" i="3"/>
  <c r="DF12" i="5"/>
  <c r="DH27" i="3"/>
  <c r="DI25" i="7" s="1"/>
  <c r="DH30" i="3"/>
  <c r="DI28" i="7" s="1"/>
  <c r="DG21" i="3"/>
  <c r="DH20" i="3"/>
  <c r="AF28" i="2"/>
  <c r="AG8" i="3" s="1"/>
  <c r="AC28" i="2"/>
  <c r="AD8" i="3" s="1"/>
  <c r="AJ28" i="2"/>
  <c r="AK8" i="3" s="1"/>
  <c r="AE28" i="2"/>
  <c r="AF8" i="3" s="1"/>
  <c r="AD28" i="2"/>
  <c r="AE8" i="3" s="1"/>
  <c r="AK28" i="2"/>
  <c r="AL8" i="3" s="1"/>
  <c r="AB28" i="2"/>
  <c r="AC8" i="3" s="1"/>
  <c r="AG28" i="2"/>
  <c r="AH8" i="3" s="1"/>
  <c r="AA28" i="2"/>
  <c r="AB8" i="3" s="1"/>
  <c r="Z28" i="2"/>
  <c r="AA8" i="3" s="1"/>
  <c r="AI28" i="2"/>
  <c r="AJ8" i="3" s="1"/>
  <c r="AH28" i="2"/>
  <c r="AI8" i="3" s="1"/>
  <c r="DH26" i="3"/>
  <c r="DI24" i="7" s="1"/>
  <c r="DH32" i="3"/>
  <c r="DI30" i="7" s="1"/>
  <c r="DG18" i="5"/>
  <c r="I73" i="4"/>
  <c r="I68" i="4"/>
  <c r="I87" i="4" s="1"/>
  <c r="L43" i="4"/>
  <c r="J85" i="4"/>
  <c r="L14" i="4"/>
  <c r="J56" i="4"/>
  <c r="L37" i="4"/>
  <c r="J79" i="4"/>
  <c r="L16" i="4"/>
  <c r="J58" i="4"/>
  <c r="M21" i="4"/>
  <c r="K63" i="4"/>
  <c r="K41" i="4"/>
  <c r="L15" i="4"/>
  <c r="J57" i="4"/>
  <c r="T10" i="4"/>
  <c r="R52" i="4"/>
  <c r="L28" i="4"/>
  <c r="J70" i="4"/>
  <c r="L36" i="4"/>
  <c r="J78" i="4"/>
  <c r="L34" i="4"/>
  <c r="J76" i="4"/>
  <c r="L33" i="4"/>
  <c r="J75" i="4"/>
  <c r="J45" i="4"/>
  <c r="L22" i="4"/>
  <c r="L18" i="4" s="1"/>
  <c r="J64" i="4"/>
  <c r="J60" i="4" s="1"/>
  <c r="L35" i="4"/>
  <c r="J77" i="4"/>
  <c r="L40" i="4"/>
  <c r="J82" i="4"/>
  <c r="J80" i="4" s="1"/>
  <c r="L29" i="4"/>
  <c r="J71" i="4"/>
  <c r="L17" i="4"/>
  <c r="J59" i="4"/>
  <c r="L44" i="4"/>
  <c r="J86" i="4"/>
  <c r="M20" i="4"/>
  <c r="K62" i="4"/>
  <c r="L11" i="4"/>
  <c r="J53" i="4"/>
  <c r="J50" i="4" s="1"/>
  <c r="L25" i="4"/>
  <c r="J67" i="4"/>
  <c r="J65" i="4" s="1"/>
  <c r="L30" i="4"/>
  <c r="J72" i="4"/>
  <c r="L13" i="4"/>
  <c r="K55" i="4" s="1"/>
  <c r="K12" i="4"/>
  <c r="L27" i="4"/>
  <c r="K69" i="4" s="1"/>
  <c r="K26" i="4"/>
  <c r="L9" i="4"/>
  <c r="K51" i="4" s="1"/>
  <c r="K8" i="4"/>
  <c r="M42" i="4"/>
  <c r="L84" i="4" s="1"/>
  <c r="L39" i="4"/>
  <c r="K81" i="4" s="1"/>
  <c r="K38" i="4"/>
  <c r="L24" i="4"/>
  <c r="K66" i="4" s="1"/>
  <c r="K23" i="4"/>
  <c r="M19" i="4"/>
  <c r="L61" i="4" s="1"/>
  <c r="L32" i="4"/>
  <c r="K74" i="4" s="1"/>
  <c r="K31" i="4"/>
  <c r="AG42" i="1"/>
  <c r="AF42" i="1"/>
  <c r="AE42" i="1"/>
  <c r="AD42" i="1"/>
  <c r="AK42" i="1"/>
  <c r="AC42" i="1"/>
  <c r="AA42" i="1"/>
  <c r="Z42" i="1"/>
  <c r="AJ42" i="1"/>
  <c r="AI42" i="1"/>
  <c r="AH42" i="1"/>
  <c r="AB42" i="1"/>
  <c r="C36" i="1"/>
  <c r="C7" i="2"/>
  <c r="D12" i="2"/>
  <c r="F19" i="1"/>
  <c r="F32" i="1" s="1"/>
  <c r="F8" i="2" s="1"/>
  <c r="F21" i="2" s="1"/>
  <c r="F18" i="1"/>
  <c r="F31" i="1" s="1"/>
  <c r="F7" i="2" s="1"/>
  <c r="F20" i="2" s="1"/>
  <c r="F21" i="1"/>
  <c r="F34" i="1" s="1"/>
  <c r="F10" i="2" s="1"/>
  <c r="F23" i="2" s="1"/>
  <c r="F22" i="1"/>
  <c r="F35" i="1" s="1"/>
  <c r="F11" i="2" s="1"/>
  <c r="F24" i="2" s="1"/>
  <c r="F20" i="1"/>
  <c r="F33" i="1" s="1"/>
  <c r="F9" i="2" s="1"/>
  <c r="F22" i="2" s="1"/>
  <c r="E36" i="1"/>
  <c r="H6" i="1"/>
  <c r="G9" i="1"/>
  <c r="E23" i="1"/>
  <c r="AR28" i="2" l="1"/>
  <c r="AS8" i="3" s="1"/>
  <c r="W35" i="10"/>
  <c r="L14" i="7"/>
  <c r="N14" i="7"/>
  <c r="J14" i="7"/>
  <c r="I14" i="3"/>
  <c r="I14" i="7"/>
  <c r="M14" i="7"/>
  <c r="D15" i="7"/>
  <c r="C15" i="7" s="1"/>
  <c r="D20" i="11"/>
  <c r="D11" i="11"/>
  <c r="K14" i="7"/>
  <c r="AU28" i="2"/>
  <c r="AV8" i="3" s="1"/>
  <c r="AW10" i="7" s="1"/>
  <c r="AW9" i="7" s="1"/>
  <c r="O14" i="7"/>
  <c r="AH20" i="6"/>
  <c r="AH105" i="4"/>
  <c r="AI17" i="3" s="1"/>
  <c r="AJ15" i="7" s="1"/>
  <c r="AH93" i="4"/>
  <c r="AI16" i="3" s="1"/>
  <c r="AI5" i="3"/>
  <c r="AI4" i="3" s="1"/>
  <c r="AH6" i="12" s="1"/>
  <c r="AA20" i="6"/>
  <c r="AA105" i="4"/>
  <c r="AB17" i="3" s="1"/>
  <c r="AC15" i="7" s="1"/>
  <c r="AA93" i="4"/>
  <c r="AB16" i="3" s="1"/>
  <c r="AB5" i="3"/>
  <c r="AB4" i="3" s="1"/>
  <c r="AA6" i="12" s="1"/>
  <c r="L41" i="4"/>
  <c r="Z17" i="9"/>
  <c r="Z16" i="9" s="1"/>
  <c r="AA34" i="3" s="1"/>
  <c r="AA31" i="3" s="1"/>
  <c r="D24" i="6"/>
  <c r="E25" i="6"/>
  <c r="F26" i="6"/>
  <c r="B22" i="6"/>
  <c r="B21" i="6" s="1"/>
  <c r="C23" i="6"/>
  <c r="N26" i="6"/>
  <c r="L24" i="6"/>
  <c r="M25" i="6"/>
  <c r="J22" i="6"/>
  <c r="K23" i="6"/>
  <c r="G16" i="3"/>
  <c r="F99" i="4"/>
  <c r="G18" i="3" s="1"/>
  <c r="H16" i="7" s="1"/>
  <c r="Z21" i="9"/>
  <c r="Z20" i="9" s="1"/>
  <c r="AA52" i="7" s="1"/>
  <c r="AA50" i="7" s="1"/>
  <c r="AA55" i="7" s="1"/>
  <c r="H25" i="6"/>
  <c r="E22" i="6"/>
  <c r="G24" i="6"/>
  <c r="I26" i="6"/>
  <c r="F23" i="6"/>
  <c r="AK20" i="6"/>
  <c r="AK105" i="4"/>
  <c r="AL17" i="3" s="1"/>
  <c r="AM15" i="7" s="1"/>
  <c r="AK93" i="4"/>
  <c r="AL16" i="3" s="1"/>
  <c r="AL5" i="3"/>
  <c r="AL4" i="3" s="1"/>
  <c r="AK6" i="12" s="1"/>
  <c r="P26" i="6"/>
  <c r="L22" i="6"/>
  <c r="M23" i="6"/>
  <c r="N24" i="6"/>
  <c r="O25" i="6"/>
  <c r="I25" i="6"/>
  <c r="F22" i="6"/>
  <c r="J26" i="6"/>
  <c r="H24" i="6"/>
  <c r="G23" i="6"/>
  <c r="E16" i="3"/>
  <c r="D99" i="4"/>
  <c r="E18" i="3" s="1"/>
  <c r="F16" i="7" s="1"/>
  <c r="AC20" i="6"/>
  <c r="AC105" i="4"/>
  <c r="AD17" i="3" s="1"/>
  <c r="AE15" i="7" s="1"/>
  <c r="AC93" i="4"/>
  <c r="AD16" i="3" s="1"/>
  <c r="AD5" i="3"/>
  <c r="AD4" i="3" s="1"/>
  <c r="AC6" i="12" s="1"/>
  <c r="J15" i="3"/>
  <c r="I99" i="4"/>
  <c r="J18" i="3" s="1"/>
  <c r="K16" i="7" s="1"/>
  <c r="AB20" i="6"/>
  <c r="AB93" i="4"/>
  <c r="AC16" i="3" s="1"/>
  <c r="AB105" i="4"/>
  <c r="AC17" i="3" s="1"/>
  <c r="AD15" i="7" s="1"/>
  <c r="AC5" i="3"/>
  <c r="AC4" i="3" s="1"/>
  <c r="AB6" i="12" s="1"/>
  <c r="AD20" i="6"/>
  <c r="AD105" i="4"/>
  <c r="AE17" i="3" s="1"/>
  <c r="AF15" i="7" s="1"/>
  <c r="AD93" i="4"/>
  <c r="AE16" i="3" s="1"/>
  <c r="AE5" i="3"/>
  <c r="AE4" i="3" s="1"/>
  <c r="AD6" i="12" s="1"/>
  <c r="D22" i="6"/>
  <c r="F24" i="6"/>
  <c r="G25" i="6"/>
  <c r="H26" i="6"/>
  <c r="E23" i="6"/>
  <c r="D16" i="3"/>
  <c r="C99" i="4"/>
  <c r="D18" i="3" s="1"/>
  <c r="E16" i="7" s="1"/>
  <c r="L26" i="6"/>
  <c r="H22" i="6"/>
  <c r="J24" i="6"/>
  <c r="I23" i="6"/>
  <c r="K25" i="6"/>
  <c r="AI20" i="6"/>
  <c r="AI105" i="4"/>
  <c r="AJ17" i="3" s="1"/>
  <c r="AK15" i="7" s="1"/>
  <c r="AI93" i="4"/>
  <c r="AJ16" i="3" s="1"/>
  <c r="AJ5" i="3"/>
  <c r="AJ4" i="3" s="1"/>
  <c r="AI6" i="12" s="1"/>
  <c r="AF20" i="6"/>
  <c r="AF105" i="4"/>
  <c r="AG17" i="3" s="1"/>
  <c r="AH15" i="7" s="1"/>
  <c r="AF93" i="4"/>
  <c r="AG16" i="3" s="1"/>
  <c r="AG5" i="3"/>
  <c r="AG4" i="3" s="1"/>
  <c r="AF6" i="12" s="1"/>
  <c r="B6" i="12"/>
  <c r="G99" i="4"/>
  <c r="H18" i="3" s="1"/>
  <c r="I16" i="7" s="1"/>
  <c r="F25" i="6"/>
  <c r="D23" i="6"/>
  <c r="G26" i="6"/>
  <c r="E24" i="6"/>
  <c r="C22" i="6"/>
  <c r="C21" i="6" s="1"/>
  <c r="AJ20" i="6"/>
  <c r="AJ105" i="4"/>
  <c r="AK17" i="3" s="1"/>
  <c r="AL15" i="7" s="1"/>
  <c r="AJ93" i="4"/>
  <c r="AK16" i="3" s="1"/>
  <c r="AK5" i="3"/>
  <c r="AK4" i="3" s="1"/>
  <c r="AJ6" i="12" s="1"/>
  <c r="AG20" i="6"/>
  <c r="AG105" i="4"/>
  <c r="AH17" i="3" s="1"/>
  <c r="AI15" i="7" s="1"/>
  <c r="AG93" i="4"/>
  <c r="AH16" i="3" s="1"/>
  <c r="AH5" i="3"/>
  <c r="AH4" i="3" s="1"/>
  <c r="AG6" i="12" s="1"/>
  <c r="C16" i="3"/>
  <c r="B99" i="4"/>
  <c r="C18" i="3" s="1"/>
  <c r="D16" i="7" s="1"/>
  <c r="C16" i="7" s="1"/>
  <c r="I24" i="6"/>
  <c r="J25" i="6"/>
  <c r="H23" i="6"/>
  <c r="K26" i="6"/>
  <c r="G22" i="6"/>
  <c r="G21" i="6" s="1"/>
  <c r="K22" i="6"/>
  <c r="M24" i="6"/>
  <c r="N25" i="6"/>
  <c r="O26" i="6"/>
  <c r="L23" i="6"/>
  <c r="J13" i="7"/>
  <c r="AE20" i="6"/>
  <c r="AE105" i="4"/>
  <c r="AF17" i="3" s="1"/>
  <c r="AG15" i="7" s="1"/>
  <c r="AE93" i="4"/>
  <c r="AF16" i="3" s="1"/>
  <c r="AF5" i="3"/>
  <c r="AF4" i="3" s="1"/>
  <c r="AE6" i="12" s="1"/>
  <c r="M26" i="6"/>
  <c r="L25" i="6"/>
  <c r="J23" i="6"/>
  <c r="K24" i="6"/>
  <c r="I22" i="6"/>
  <c r="I13" i="7"/>
  <c r="I12" i="7" s="1"/>
  <c r="Z20" i="6"/>
  <c r="Z105" i="4"/>
  <c r="AA17" i="3" s="1"/>
  <c r="AB15" i="7" s="1"/>
  <c r="Z93" i="4"/>
  <c r="AA16" i="3" s="1"/>
  <c r="AA5" i="3"/>
  <c r="AA4" i="3" s="1"/>
  <c r="Z6" i="12" s="1"/>
  <c r="J83" i="4"/>
  <c r="N23" i="6"/>
  <c r="P25" i="6"/>
  <c r="Q26" i="6"/>
  <c r="M22" i="6"/>
  <c r="O24" i="6"/>
  <c r="F16" i="3"/>
  <c r="E99" i="4"/>
  <c r="F18" i="3" s="1"/>
  <c r="G16" i="7" s="1"/>
  <c r="H99" i="4"/>
  <c r="I18" i="3" s="1"/>
  <c r="J16" i="7" s="1"/>
  <c r="AW28" i="2"/>
  <c r="AX8" i="3" s="1"/>
  <c r="AY10" i="7" s="1"/>
  <c r="AY9" i="7" s="1"/>
  <c r="AN28" i="2"/>
  <c r="AO8" i="3" s="1"/>
  <c r="AP10" i="7" s="1"/>
  <c r="AP9" i="7" s="1"/>
  <c r="AQ28" i="2"/>
  <c r="AR8" i="3" s="1"/>
  <c r="AR7" i="3" s="1"/>
  <c r="AV28" i="2"/>
  <c r="AW8" i="3" s="1"/>
  <c r="AW7" i="3" s="1"/>
  <c r="M10" i="3"/>
  <c r="M11" i="3" s="1"/>
  <c r="F7" i="12"/>
  <c r="F8" i="12" s="1"/>
  <c r="F9" i="12" s="1"/>
  <c r="G41" i="3" s="1"/>
  <c r="G10" i="3"/>
  <c r="D10" i="3"/>
  <c r="C7" i="12"/>
  <c r="C8" i="12" s="1"/>
  <c r="C9" i="12" s="1"/>
  <c r="D41" i="3" s="1"/>
  <c r="E10" i="3"/>
  <c r="D7" i="12"/>
  <c r="D8" i="12" s="1"/>
  <c r="D9" i="12" s="1"/>
  <c r="E41" i="3" s="1"/>
  <c r="K10" i="3"/>
  <c r="K11" i="3" s="1"/>
  <c r="J7" i="12"/>
  <c r="J8" i="12" s="1"/>
  <c r="J9" i="12" s="1"/>
  <c r="K41" i="3" s="1"/>
  <c r="AO28" i="2"/>
  <c r="AP8" i="3" s="1"/>
  <c r="AQ10" i="7" s="1"/>
  <c r="AQ9" i="7" s="1"/>
  <c r="AT28" i="2"/>
  <c r="AU8" i="3" s="1"/>
  <c r="AU7" i="3" s="1"/>
  <c r="AS28" i="2"/>
  <c r="AT8" i="3" s="1"/>
  <c r="AU10" i="7" s="1"/>
  <c r="AU9" i="7" s="1"/>
  <c r="G7" i="12"/>
  <c r="G8" i="12" s="1"/>
  <c r="G9" i="12" s="1"/>
  <c r="H41" i="3" s="1"/>
  <c r="H10" i="3"/>
  <c r="D9" i="7"/>
  <c r="C10" i="7"/>
  <c r="C9" i="7" s="1"/>
  <c r="N10" i="3"/>
  <c r="N11" i="3" s="1"/>
  <c r="AP28" i="2"/>
  <c r="AQ8" i="3" s="1"/>
  <c r="AQ7" i="3" s="1"/>
  <c r="AM28" i="2"/>
  <c r="AN8" i="3" s="1"/>
  <c r="AN7" i="3" s="1"/>
  <c r="I10" i="3"/>
  <c r="H7" i="12"/>
  <c r="H8" i="12" s="1"/>
  <c r="H9" i="12" s="1"/>
  <c r="B7" i="12"/>
  <c r="B8" i="12" s="1"/>
  <c r="B9" i="12" s="1"/>
  <c r="C10" i="3"/>
  <c r="J10" i="3"/>
  <c r="I7" i="12"/>
  <c r="I8" i="12" s="1"/>
  <c r="I9" i="12" s="1"/>
  <c r="J41" i="3" s="1"/>
  <c r="L10" i="3"/>
  <c r="L11" i="3" s="1"/>
  <c r="E7" i="12"/>
  <c r="E8" i="12" s="1"/>
  <c r="E9" i="12" s="1"/>
  <c r="F10" i="3"/>
  <c r="AH7" i="3"/>
  <c r="AI10" i="7"/>
  <c r="AI9" i="7" s="1"/>
  <c r="AM7" i="3"/>
  <c r="AN10" i="7"/>
  <c r="AN9" i="7" s="1"/>
  <c r="AJ7" i="3"/>
  <c r="AK10" i="7"/>
  <c r="AK9" i="7" s="1"/>
  <c r="AK7" i="3"/>
  <c r="AL10" i="7"/>
  <c r="AL9" i="7" s="1"/>
  <c r="AA7" i="3"/>
  <c r="AB10" i="7"/>
  <c r="AB9" i="7" s="1"/>
  <c r="AL7" i="3"/>
  <c r="AM10" i="7"/>
  <c r="AM9" i="7" s="1"/>
  <c r="AD7" i="3"/>
  <c r="AE10" i="7"/>
  <c r="AE9" i="7" s="1"/>
  <c r="AI7" i="3"/>
  <c r="AJ10" i="7"/>
  <c r="AJ9" i="7" s="1"/>
  <c r="AF7" i="3"/>
  <c r="AG10" i="7"/>
  <c r="AG9" i="7" s="1"/>
  <c r="AC7" i="3"/>
  <c r="AD10" i="7"/>
  <c r="AD9" i="7" s="1"/>
  <c r="AS7" i="3"/>
  <c r="AT10" i="7"/>
  <c r="AT9" i="7" s="1"/>
  <c r="AB7" i="3"/>
  <c r="AC10" i="7"/>
  <c r="AC9" i="7" s="1"/>
  <c r="AE7" i="3"/>
  <c r="AF10" i="7"/>
  <c r="AF9" i="7" s="1"/>
  <c r="AG7" i="3"/>
  <c r="AH10" i="7"/>
  <c r="AH9" i="7" s="1"/>
  <c r="X28" i="10"/>
  <c r="X22" i="10" s="1"/>
  <c r="Y44" i="3" s="1"/>
  <c r="W29" i="10"/>
  <c r="Y12" i="11" s="1"/>
  <c r="AR24" i="10"/>
  <c r="AR31" i="10" s="1"/>
  <c r="AR25" i="10"/>
  <c r="AR32" i="10" s="1"/>
  <c r="AS27" i="10"/>
  <c r="AS34" i="10" s="1"/>
  <c r="AR26" i="10"/>
  <c r="AR33" i="10" s="1"/>
  <c r="Y30" i="10"/>
  <c r="DG6" i="5"/>
  <c r="CW17" i="7"/>
  <c r="AT36" i="3"/>
  <c r="AU34" i="7" s="1"/>
  <c r="BE22" i="5"/>
  <c r="BE35" i="3"/>
  <c r="BF33" i="7" s="1"/>
  <c r="BP21" i="5"/>
  <c r="BQ22" i="3"/>
  <c r="BR20" i="7" s="1"/>
  <c r="CB9" i="5"/>
  <c r="BG29" i="3"/>
  <c r="BH27" i="7" s="1"/>
  <c r="BR16" i="5"/>
  <c r="CW8" i="5"/>
  <c r="CL21" i="3"/>
  <c r="CM19" i="7" s="1"/>
  <c r="BE21" i="3"/>
  <c r="BF19" i="7" s="1"/>
  <c r="BP8" i="5"/>
  <c r="AU22" i="3"/>
  <c r="AV20" i="7" s="1"/>
  <c r="BF9" i="5"/>
  <c r="BE24" i="7"/>
  <c r="BE23" i="7" s="1"/>
  <c r="BD25" i="3"/>
  <c r="CA30" i="3"/>
  <c r="CB28" i="7" s="1"/>
  <c r="CL17" i="5"/>
  <c r="CW17" i="5"/>
  <c r="CL30" i="3"/>
  <c r="CM28" i="7" s="1"/>
  <c r="CW20" i="5"/>
  <c r="CL33" i="3"/>
  <c r="CM31" i="7" s="1"/>
  <c r="BE20" i="5"/>
  <c r="AT33" i="3"/>
  <c r="AU31" i="7" s="1"/>
  <c r="BE33" i="3"/>
  <c r="BF31" i="7" s="1"/>
  <c r="BP20" i="5"/>
  <c r="BE30" i="3"/>
  <c r="BF28" i="7" s="1"/>
  <c r="BP17" i="5"/>
  <c r="AT7" i="5"/>
  <c r="AH6" i="5"/>
  <c r="AI20" i="3"/>
  <c r="CC16" i="5"/>
  <c r="BR29" i="3"/>
  <c r="BS27" i="7" s="1"/>
  <c r="DI15" i="5"/>
  <c r="DJ28" i="3" s="1"/>
  <c r="DK26" i="7" s="1"/>
  <c r="CX28" i="3"/>
  <c r="CY26" i="7" s="1"/>
  <c r="AT38" i="3"/>
  <c r="AU36" i="7" s="1"/>
  <c r="BE24" i="5"/>
  <c r="CX14" i="5"/>
  <c r="CM27" i="3"/>
  <c r="CN25" i="7" s="1"/>
  <c r="CV6" i="5"/>
  <c r="DH7" i="5"/>
  <c r="CW20" i="3"/>
  <c r="M30" i="7"/>
  <c r="M29" i="7" s="1"/>
  <c r="L31" i="3"/>
  <c r="CC23" i="3"/>
  <c r="CD21" i="7" s="1"/>
  <c r="CN10" i="5"/>
  <c r="Y14" i="5"/>
  <c r="N27" i="3"/>
  <c r="O25" i="7" s="1"/>
  <c r="M11" i="5"/>
  <c r="M24" i="3"/>
  <c r="N22" i="7" s="1"/>
  <c r="X11" i="5"/>
  <c r="CW32" i="3"/>
  <c r="DH19" i="5"/>
  <c r="CV18" i="5"/>
  <c r="M18" i="7"/>
  <c r="M17" i="7" s="1"/>
  <c r="L19" i="3"/>
  <c r="AI24" i="7"/>
  <c r="AI23" i="7" s="1"/>
  <c r="AH25" i="3"/>
  <c r="CA11" i="5"/>
  <c r="BP24" i="3"/>
  <c r="BQ22" i="7" s="1"/>
  <c r="X37" i="3"/>
  <c r="Y35" i="7" s="1"/>
  <c r="AI23" i="5"/>
  <c r="CA18" i="7"/>
  <c r="CA17" i="7" s="1"/>
  <c r="BZ19" i="3"/>
  <c r="AI21" i="3"/>
  <c r="AJ19" i="7" s="1"/>
  <c r="AT8" i="5"/>
  <c r="DH17" i="5"/>
  <c r="DI30" i="3" s="1"/>
  <c r="DJ28" i="7" s="1"/>
  <c r="CW30" i="3"/>
  <c r="CX28" i="7" s="1"/>
  <c r="AT30" i="7"/>
  <c r="BE21" i="5"/>
  <c r="AT35" i="3"/>
  <c r="AU33" i="7" s="1"/>
  <c r="BQ28" i="3"/>
  <c r="BR26" i="7" s="1"/>
  <c r="CB15" i="5"/>
  <c r="CB27" i="3"/>
  <c r="CC25" i="7" s="1"/>
  <c r="CM14" i="5"/>
  <c r="BP26" i="5"/>
  <c r="BE40" i="3"/>
  <c r="BF38" i="7" s="1"/>
  <c r="X30" i="3"/>
  <c r="Y28" i="7" s="1"/>
  <c r="AI17" i="5"/>
  <c r="M21" i="5"/>
  <c r="M35" i="3"/>
  <c r="N33" i="7" s="1"/>
  <c r="X21" i="5"/>
  <c r="DI9" i="5"/>
  <c r="DJ22" i="3" s="1"/>
  <c r="DK20" i="7" s="1"/>
  <c r="CX22" i="3"/>
  <c r="CY20" i="7" s="1"/>
  <c r="CA13" i="5"/>
  <c r="BO12" i="5"/>
  <c r="BP26" i="3"/>
  <c r="Y22" i="3"/>
  <c r="Z20" i="7" s="1"/>
  <c r="AJ9" i="5"/>
  <c r="AV10" i="5"/>
  <c r="AK23" i="3"/>
  <c r="AL21" i="7" s="1"/>
  <c r="CB22" i="3"/>
  <c r="CC20" i="7" s="1"/>
  <c r="CM9" i="5"/>
  <c r="AV29" i="3"/>
  <c r="AW27" i="7" s="1"/>
  <c r="BG16" i="5"/>
  <c r="DH21" i="5"/>
  <c r="DI35" i="3" s="1"/>
  <c r="DJ33" i="7" s="1"/>
  <c r="CW35" i="3"/>
  <c r="CX33" i="7" s="1"/>
  <c r="BE11" i="5"/>
  <c r="AT24" i="3"/>
  <c r="AU22" i="7" s="1"/>
  <c r="CW24" i="3"/>
  <c r="CX22" i="7" s="1"/>
  <c r="DH11" i="5"/>
  <c r="DI24" i="3" s="1"/>
  <c r="DJ22" i="7" s="1"/>
  <c r="CW23" i="5"/>
  <c r="CL37" i="3"/>
  <c r="CM35" i="7" s="1"/>
  <c r="CL11" i="5"/>
  <c r="CA24" i="3"/>
  <c r="CB22" i="7" s="1"/>
  <c r="BE36" i="3"/>
  <c r="BF34" i="7" s="1"/>
  <c r="BP22" i="5"/>
  <c r="CM28" i="3"/>
  <c r="CN26" i="7" s="1"/>
  <c r="CX15" i="5"/>
  <c r="CA8" i="5"/>
  <c r="BP21" i="3"/>
  <c r="BQ19" i="7" s="1"/>
  <c r="BG23" i="3"/>
  <c r="BH21" i="7" s="1"/>
  <c r="BR10" i="5"/>
  <c r="BP18" i="7"/>
  <c r="BP17" i="7" s="1"/>
  <c r="BO19" i="3"/>
  <c r="BE19" i="5"/>
  <c r="AT32" i="3"/>
  <c r="AS18" i="5"/>
  <c r="M24" i="5"/>
  <c r="X24" i="5"/>
  <c r="M38" i="3"/>
  <c r="N36" i="7" s="1"/>
  <c r="CL36" i="3"/>
  <c r="CM34" i="7" s="1"/>
  <c r="CW22" i="5"/>
  <c r="CL26" i="5"/>
  <c r="CA40" i="3"/>
  <c r="CB38" i="7" s="1"/>
  <c r="AV16" i="5"/>
  <c r="AK29" i="3"/>
  <c r="AL27" i="7" s="1"/>
  <c r="X32" i="3"/>
  <c r="W18" i="5"/>
  <c r="AI19" i="5"/>
  <c r="BP39" i="3"/>
  <c r="BQ37" i="7" s="1"/>
  <c r="CA25" i="5"/>
  <c r="BQ27" i="3"/>
  <c r="BR25" i="7" s="1"/>
  <c r="CB14" i="5"/>
  <c r="CA26" i="3"/>
  <c r="BZ12" i="5"/>
  <c r="CL13" i="5"/>
  <c r="AT21" i="5"/>
  <c r="AI35" i="3"/>
  <c r="AJ33" i="7" s="1"/>
  <c r="AT13" i="5"/>
  <c r="AI26" i="3"/>
  <c r="AH12" i="5"/>
  <c r="BP24" i="5"/>
  <c r="BE38" i="3"/>
  <c r="BF36" i="7" s="1"/>
  <c r="DJ10" i="5"/>
  <c r="DK23" i="3" s="1"/>
  <c r="DL21" i="7" s="1"/>
  <c r="CY23" i="3"/>
  <c r="CZ21" i="7" s="1"/>
  <c r="X20" i="3"/>
  <c r="AI7" i="5"/>
  <c r="W6" i="5"/>
  <c r="M8" i="5"/>
  <c r="X8" i="5"/>
  <c r="M21" i="3"/>
  <c r="N19" i="7" s="1"/>
  <c r="AT19" i="5"/>
  <c r="AH18" i="5"/>
  <c r="AI32" i="3"/>
  <c r="X36" i="3"/>
  <c r="Y34" i="7" s="1"/>
  <c r="AI22" i="5"/>
  <c r="CL20" i="5"/>
  <c r="CA33" i="3"/>
  <c r="CB31" i="7" s="1"/>
  <c r="CW13" i="5"/>
  <c r="CL26" i="3"/>
  <c r="CK12" i="5"/>
  <c r="CL24" i="3"/>
  <c r="CM22" i="7" s="1"/>
  <c r="CW11" i="5"/>
  <c r="CW7" i="5"/>
  <c r="CK6" i="5"/>
  <c r="CL20" i="3"/>
  <c r="M26" i="5"/>
  <c r="X26" i="5"/>
  <c r="M40" i="3"/>
  <c r="N38" i="7" s="1"/>
  <c r="BE30" i="7"/>
  <c r="CA26" i="5"/>
  <c r="BP40" i="3"/>
  <c r="BQ38" i="7" s="1"/>
  <c r="M25" i="5"/>
  <c r="M39" i="3"/>
  <c r="N37" i="7" s="1"/>
  <c r="X25" i="5"/>
  <c r="DG12" i="5"/>
  <c r="CV19" i="3"/>
  <c r="BF27" i="3"/>
  <c r="BG25" i="7" s="1"/>
  <c r="BQ14" i="5"/>
  <c r="DH20" i="5"/>
  <c r="DI33" i="3" s="1"/>
  <c r="DJ31" i="7" s="1"/>
  <c r="CW33" i="3"/>
  <c r="CX31" i="7" s="1"/>
  <c r="CW39" i="3"/>
  <c r="CX37" i="7" s="1"/>
  <c r="DH25" i="5"/>
  <c r="DI39" i="3" s="1"/>
  <c r="DJ37" i="7" s="1"/>
  <c r="CA37" i="3"/>
  <c r="CB35" i="7" s="1"/>
  <c r="CL23" i="5"/>
  <c r="BP36" i="3"/>
  <c r="BQ34" i="7" s="1"/>
  <c r="CA22" i="5"/>
  <c r="CK25" i="3"/>
  <c r="CL24" i="7"/>
  <c r="CL23" i="7" s="1"/>
  <c r="BF28" i="3"/>
  <c r="BG26" i="7" s="1"/>
  <c r="BQ15" i="5"/>
  <c r="M17" i="5"/>
  <c r="M30" i="3"/>
  <c r="N28" i="7" s="1"/>
  <c r="X17" i="5"/>
  <c r="AI37" i="3"/>
  <c r="AJ35" i="7" s="1"/>
  <c r="AT23" i="5"/>
  <c r="CA38" i="3"/>
  <c r="CB36" i="7" s="1"/>
  <c r="CL24" i="5"/>
  <c r="Y9" i="5"/>
  <c r="N22" i="3"/>
  <c r="O20" i="7" s="1"/>
  <c r="AI39" i="3"/>
  <c r="AJ37" i="7" s="1"/>
  <c r="AT25" i="5"/>
  <c r="CA17" i="5"/>
  <c r="BP30" i="3"/>
  <c r="BQ28" i="7" s="1"/>
  <c r="BP23" i="5"/>
  <c r="BE37" i="3"/>
  <c r="BF35" i="7" s="1"/>
  <c r="AI18" i="7"/>
  <c r="AI17" i="7" s="1"/>
  <c r="AH19" i="3"/>
  <c r="BE24" i="3"/>
  <c r="BF22" i="7" s="1"/>
  <c r="BP11" i="5"/>
  <c r="AT24" i="5"/>
  <c r="AI38" i="3"/>
  <c r="AJ36" i="7" s="1"/>
  <c r="X18" i="7"/>
  <c r="X17" i="7" s="1"/>
  <c r="W19" i="3"/>
  <c r="AT22" i="5"/>
  <c r="AI36" i="3"/>
  <c r="AJ34" i="7" s="1"/>
  <c r="M24" i="7"/>
  <c r="M23" i="7" s="1"/>
  <c r="L25" i="3"/>
  <c r="CM15" i="5"/>
  <c r="CB28" i="3"/>
  <c r="CC26" i="7" s="1"/>
  <c r="CC29" i="3"/>
  <c r="CD27" i="7" s="1"/>
  <c r="CN16" i="5"/>
  <c r="CL18" i="7"/>
  <c r="CL17" i="7" s="1"/>
  <c r="CK19" i="3"/>
  <c r="CL8" i="5"/>
  <c r="CA21" i="3"/>
  <c r="CB19" i="7" s="1"/>
  <c r="BP7" i="5"/>
  <c r="BD6" i="5"/>
  <c r="BE20" i="3"/>
  <c r="M19" i="5"/>
  <c r="X19" i="5"/>
  <c r="M32" i="3"/>
  <c r="L18" i="5"/>
  <c r="CA30" i="7"/>
  <c r="BF15" i="5"/>
  <c r="AU28" i="3"/>
  <c r="AV26" i="7" s="1"/>
  <c r="Y28" i="3"/>
  <c r="Z26" i="7" s="1"/>
  <c r="AJ15" i="5"/>
  <c r="CL38" i="3"/>
  <c r="CM36" i="7" s="1"/>
  <c r="CW24" i="5"/>
  <c r="M7" i="5"/>
  <c r="X7" i="5"/>
  <c r="M20" i="3"/>
  <c r="L6" i="5"/>
  <c r="BP33" i="3"/>
  <c r="BQ31" i="7" s="1"/>
  <c r="CA20" i="5"/>
  <c r="AS12" i="5"/>
  <c r="BE13" i="5"/>
  <c r="AT26" i="3"/>
  <c r="M22" i="5"/>
  <c r="M36" i="3"/>
  <c r="N34" i="7" s="1"/>
  <c r="X22" i="5"/>
  <c r="M23" i="5"/>
  <c r="X23" i="5"/>
  <c r="M37" i="3"/>
  <c r="N35" i="7" s="1"/>
  <c r="CY10" i="5"/>
  <c r="CN23" i="3"/>
  <c r="CO21" i="7" s="1"/>
  <c r="CA19" i="5"/>
  <c r="BP32" i="3"/>
  <c r="BO18" i="5"/>
  <c r="DH8" i="5"/>
  <c r="DI21" i="3" s="1"/>
  <c r="DJ19" i="7" s="1"/>
  <c r="CW21" i="3"/>
  <c r="CX19" i="7" s="1"/>
  <c r="CL22" i="5"/>
  <c r="CA36" i="3"/>
  <c r="CB34" i="7" s="1"/>
  <c r="M20" i="5"/>
  <c r="X20" i="5"/>
  <c r="M33" i="3"/>
  <c r="N31" i="7" s="1"/>
  <c r="CA21" i="5"/>
  <c r="BP35" i="3"/>
  <c r="BQ33" i="7" s="1"/>
  <c r="CA32" i="3"/>
  <c r="CL19" i="5"/>
  <c r="BZ18" i="5"/>
  <c r="AT37" i="3"/>
  <c r="AU35" i="7" s="1"/>
  <c r="BE23" i="5"/>
  <c r="CL35" i="3"/>
  <c r="CM33" i="7" s="1"/>
  <c r="CW21" i="5"/>
  <c r="CW40" i="3"/>
  <c r="CX38" i="7" s="1"/>
  <c r="DH26" i="5"/>
  <c r="DI40" i="3" s="1"/>
  <c r="DJ38" i="7" s="1"/>
  <c r="AT24" i="7"/>
  <c r="AT23" i="7" s="1"/>
  <c r="AS25" i="3"/>
  <c r="CL21" i="5"/>
  <c r="CA35" i="3"/>
  <c r="CB33" i="7" s="1"/>
  <c r="M13" i="5"/>
  <c r="X13" i="5"/>
  <c r="M26" i="3"/>
  <c r="L12" i="5"/>
  <c r="CA39" i="3"/>
  <c r="CB37" i="7" s="1"/>
  <c r="CL25" i="5"/>
  <c r="CM22" i="3"/>
  <c r="CN20" i="7" s="1"/>
  <c r="CX9" i="5"/>
  <c r="AT18" i="7"/>
  <c r="AT17" i="7" s="1"/>
  <c r="AS19" i="3"/>
  <c r="CA24" i="5"/>
  <c r="BP38" i="3"/>
  <c r="BQ36" i="7" s="1"/>
  <c r="CW38" i="3"/>
  <c r="CX36" i="7" s="1"/>
  <c r="DH24" i="5"/>
  <c r="DI38" i="3" s="1"/>
  <c r="DJ36" i="7" s="1"/>
  <c r="AT17" i="5"/>
  <c r="AI30" i="3"/>
  <c r="AJ28" i="7" s="1"/>
  <c r="X24" i="7"/>
  <c r="X23" i="7" s="1"/>
  <c r="W25" i="3"/>
  <c r="CA23" i="5"/>
  <c r="BP37" i="3"/>
  <c r="BQ35" i="7" s="1"/>
  <c r="AU9" i="5"/>
  <c r="AJ22" i="3"/>
  <c r="AK20" i="7" s="1"/>
  <c r="X21" i="3"/>
  <c r="Y19" i="7" s="1"/>
  <c r="AI8" i="5"/>
  <c r="AI40" i="3"/>
  <c r="AJ38" i="7" s="1"/>
  <c r="AT26" i="5"/>
  <c r="BE18" i="7"/>
  <c r="BE17" i="7" s="1"/>
  <c r="BD19" i="3"/>
  <c r="CV25" i="3"/>
  <c r="CL40" i="3"/>
  <c r="CM38" i="7" s="1"/>
  <c r="CW26" i="5"/>
  <c r="CY29" i="3"/>
  <c r="CZ27" i="7" s="1"/>
  <c r="DJ16" i="5"/>
  <c r="DK29" i="3" s="1"/>
  <c r="DL27" i="7" s="1"/>
  <c r="BE32" i="3"/>
  <c r="BP19" i="5"/>
  <c r="BD18" i="5"/>
  <c r="CV12" i="5"/>
  <c r="DH13" i="5"/>
  <c r="CW26" i="3"/>
  <c r="Z29" i="3"/>
  <c r="AA27" i="7" s="1"/>
  <c r="AK16" i="5"/>
  <c r="CA7" i="5"/>
  <c r="BP20" i="3"/>
  <c r="BO6" i="5"/>
  <c r="BE39" i="3"/>
  <c r="BF37" i="7" s="1"/>
  <c r="BP25" i="5"/>
  <c r="X35" i="3"/>
  <c r="Y33" i="7" s="1"/>
  <c r="AI21" i="5"/>
  <c r="X33" i="3"/>
  <c r="Y31" i="7" s="1"/>
  <c r="AI20" i="5"/>
  <c r="BF22" i="3"/>
  <c r="BG20" i="7" s="1"/>
  <c r="BQ9" i="5"/>
  <c r="BE8" i="5"/>
  <c r="AT21" i="3"/>
  <c r="AU19" i="7" s="1"/>
  <c r="BF14" i="5"/>
  <c r="AU27" i="3"/>
  <c r="AV25" i="7" s="1"/>
  <c r="BP30" i="7"/>
  <c r="BG10" i="5"/>
  <c r="AV23" i="3"/>
  <c r="AW21" i="7" s="1"/>
  <c r="AU14" i="5"/>
  <c r="AJ27" i="3"/>
  <c r="AK25" i="7" s="1"/>
  <c r="DH23" i="5"/>
  <c r="DI37" i="3" s="1"/>
  <c r="DJ35" i="7" s="1"/>
  <c r="CW37" i="3"/>
  <c r="CX35" i="7" s="1"/>
  <c r="AS6" i="5"/>
  <c r="BE7" i="5"/>
  <c r="AT20" i="3"/>
  <c r="CL39" i="3"/>
  <c r="CM37" i="7" s="1"/>
  <c r="CW25" i="5"/>
  <c r="BE26" i="5"/>
  <c r="AT40" i="3"/>
  <c r="AU38" i="7" s="1"/>
  <c r="BE26" i="3"/>
  <c r="BP13" i="5"/>
  <c r="BD12" i="5"/>
  <c r="BE17" i="5"/>
  <c r="AT30" i="3"/>
  <c r="AU28" i="7" s="1"/>
  <c r="X26" i="3"/>
  <c r="AI13" i="5"/>
  <c r="W12" i="5"/>
  <c r="AJ28" i="3"/>
  <c r="AK26" i="7" s="1"/>
  <c r="AU15" i="5"/>
  <c r="BZ6" i="5"/>
  <c r="CL7" i="5"/>
  <c r="CA20" i="3"/>
  <c r="AI30" i="7"/>
  <c r="AI24" i="5"/>
  <c r="X38" i="3"/>
  <c r="Y36" i="7" s="1"/>
  <c r="CN29" i="3"/>
  <c r="CO27" i="7" s="1"/>
  <c r="CY16" i="5"/>
  <c r="CL32" i="3"/>
  <c r="CW19" i="5"/>
  <c r="CK18" i="5"/>
  <c r="Y27" i="3"/>
  <c r="Z25" i="7" s="1"/>
  <c r="AJ14" i="5"/>
  <c r="AT39" i="3"/>
  <c r="AU37" i="7" s="1"/>
  <c r="BE25" i="5"/>
  <c r="BP24" i="7"/>
  <c r="BP23" i="7" s="1"/>
  <c r="BO25" i="3"/>
  <c r="AI11" i="5"/>
  <c r="X24" i="3"/>
  <c r="Y22" i="7" s="1"/>
  <c r="AT20" i="5"/>
  <c r="AI33" i="3"/>
  <c r="AJ31" i="7" s="1"/>
  <c r="Y15" i="5"/>
  <c r="N28" i="3"/>
  <c r="O26" i="7" s="1"/>
  <c r="CL30" i="7"/>
  <c r="DH22" i="5"/>
  <c r="DI36" i="3" s="1"/>
  <c r="DJ34" i="7" s="1"/>
  <c r="CW36" i="3"/>
  <c r="CX34" i="7" s="1"/>
  <c r="X30" i="7"/>
  <c r="X29" i="7" s="1"/>
  <c r="W31" i="3"/>
  <c r="AI24" i="3"/>
  <c r="AJ22" i="7" s="1"/>
  <c r="AT11" i="5"/>
  <c r="BR23" i="3"/>
  <c r="BS21" i="7" s="1"/>
  <c r="CC10" i="5"/>
  <c r="CA24" i="7"/>
  <c r="CA23" i="7" s="1"/>
  <c r="BZ25" i="3"/>
  <c r="AI26" i="5"/>
  <c r="X40" i="3"/>
  <c r="Y38" i="7" s="1"/>
  <c r="DI14" i="5"/>
  <c r="DJ27" i="3" s="1"/>
  <c r="DK25" i="7" s="1"/>
  <c r="CX27" i="3"/>
  <c r="CY25" i="7" s="1"/>
  <c r="X39" i="3"/>
  <c r="Y37" i="7" s="1"/>
  <c r="AI25" i="5"/>
  <c r="Z23" i="3"/>
  <c r="AA21" i="7" s="1"/>
  <c r="AK10" i="5"/>
  <c r="AB23" i="9"/>
  <c r="AR22" i="9"/>
  <c r="AR26" i="9" s="1"/>
  <c r="AS18" i="9" s="1"/>
  <c r="DH35" i="7"/>
  <c r="DI23" i="7"/>
  <c r="DG19" i="3"/>
  <c r="DH19" i="7"/>
  <c r="DH17" i="7" s="1"/>
  <c r="DH19" i="3"/>
  <c r="DI18" i="7"/>
  <c r="DI17" i="7" s="1"/>
  <c r="DG25" i="3"/>
  <c r="DH25" i="7"/>
  <c r="DH23" i="7" s="1"/>
  <c r="DH25" i="3"/>
  <c r="F25" i="2"/>
  <c r="J68" i="4"/>
  <c r="J73" i="4"/>
  <c r="J54" i="4"/>
  <c r="N20" i="4"/>
  <c r="L62" i="4"/>
  <c r="M40" i="4"/>
  <c r="K82" i="4"/>
  <c r="K80" i="4" s="1"/>
  <c r="M33" i="4"/>
  <c r="K75" i="4"/>
  <c r="U10" i="4"/>
  <c r="S52" i="4"/>
  <c r="M37" i="4"/>
  <c r="K79" i="4"/>
  <c r="M30" i="4"/>
  <c r="K72" i="4"/>
  <c r="M44" i="4"/>
  <c r="M41" i="4" s="1"/>
  <c r="K86" i="4"/>
  <c r="M35" i="4"/>
  <c r="K77" i="4"/>
  <c r="M34" i="4"/>
  <c r="K76" i="4"/>
  <c r="M15" i="4"/>
  <c r="K57" i="4"/>
  <c r="N21" i="4"/>
  <c r="L63" i="4"/>
  <c r="M43" i="4"/>
  <c r="K85" i="4"/>
  <c r="M14" i="4"/>
  <c r="K56" i="4"/>
  <c r="M25" i="4"/>
  <c r="K67" i="4"/>
  <c r="K65" i="4" s="1"/>
  <c r="M22" i="4"/>
  <c r="M18" i="4" s="1"/>
  <c r="K64" i="4"/>
  <c r="K60" i="4" s="1"/>
  <c r="M11" i="4"/>
  <c r="K53" i="4"/>
  <c r="K50" i="4" s="1"/>
  <c r="M29" i="4"/>
  <c r="K71" i="4"/>
  <c r="M28" i="4"/>
  <c r="K70" i="4"/>
  <c r="M17" i="4"/>
  <c r="K59" i="4"/>
  <c r="M36" i="4"/>
  <c r="K78" i="4"/>
  <c r="M16" i="4"/>
  <c r="K58" i="4"/>
  <c r="M32" i="4"/>
  <c r="L74" i="4" s="1"/>
  <c r="L31" i="4"/>
  <c r="M9" i="4"/>
  <c r="L51" i="4" s="1"/>
  <c r="L8" i="4"/>
  <c r="M27" i="4"/>
  <c r="L69" i="4" s="1"/>
  <c r="L26" i="4"/>
  <c r="N42" i="4"/>
  <c r="M84" i="4" s="1"/>
  <c r="K45" i="4"/>
  <c r="N19" i="4"/>
  <c r="M61" i="4" s="1"/>
  <c r="M24" i="4"/>
  <c r="L66" i="4" s="1"/>
  <c r="L23" i="4"/>
  <c r="M39" i="4"/>
  <c r="L81" i="4" s="1"/>
  <c r="L38" i="4"/>
  <c r="M13" i="4"/>
  <c r="L55" i="4" s="1"/>
  <c r="L12" i="4"/>
  <c r="C20" i="2"/>
  <c r="C25" i="2" s="1"/>
  <c r="C12" i="2"/>
  <c r="AW42" i="1"/>
  <c r="AO42" i="1"/>
  <c r="AV42" i="1"/>
  <c r="AN42" i="1"/>
  <c r="AU42" i="1"/>
  <c r="AM42" i="1"/>
  <c r="AT42" i="1"/>
  <c r="AL42" i="1"/>
  <c r="AS42" i="1"/>
  <c r="AR42" i="1"/>
  <c r="AQ42" i="1"/>
  <c r="AP42" i="1"/>
  <c r="Y42" i="1"/>
  <c r="Q42" i="1"/>
  <c r="X42" i="1"/>
  <c r="P42" i="1"/>
  <c r="W42" i="1"/>
  <c r="O42" i="1"/>
  <c r="V42" i="1"/>
  <c r="N42" i="1"/>
  <c r="U42" i="1"/>
  <c r="T42" i="1"/>
  <c r="R42" i="1"/>
  <c r="S42" i="1"/>
  <c r="E12" i="2"/>
  <c r="G18" i="1"/>
  <c r="G31" i="1" s="1"/>
  <c r="G7" i="2" s="1"/>
  <c r="G20" i="2" s="1"/>
  <c r="G20" i="1"/>
  <c r="G33" i="1" s="1"/>
  <c r="G9" i="2" s="1"/>
  <c r="G22" i="2" s="1"/>
  <c r="G19" i="1"/>
  <c r="G32" i="1" s="1"/>
  <c r="G8" i="2" s="1"/>
  <c r="G21" i="2" s="1"/>
  <c r="G22" i="1"/>
  <c r="G35" i="1" s="1"/>
  <c r="G11" i="2" s="1"/>
  <c r="G24" i="2" s="1"/>
  <c r="G21" i="1"/>
  <c r="G34" i="1" s="1"/>
  <c r="G10" i="2" s="1"/>
  <c r="G23" i="2" s="1"/>
  <c r="F36" i="1"/>
  <c r="F23" i="1"/>
  <c r="I6" i="1"/>
  <c r="H9" i="1"/>
  <c r="AP7" i="3" l="1"/>
  <c r="AV7" i="3"/>
  <c r="AX7" i="3"/>
  <c r="K7" i="12"/>
  <c r="K8" i="12" s="1"/>
  <c r="K9" i="12" s="1"/>
  <c r="L41" i="3" s="1"/>
  <c r="AA32" i="7"/>
  <c r="J12" i="7"/>
  <c r="AO7" i="3"/>
  <c r="C14" i="3"/>
  <c r="H14" i="3"/>
  <c r="H13" i="3" s="1"/>
  <c r="H42" i="3" s="1"/>
  <c r="H46" i="3" s="1"/>
  <c r="AV10" i="7"/>
  <c r="AV9" i="7" s="1"/>
  <c r="G14" i="3"/>
  <c r="G13" i="3" s="1"/>
  <c r="G42" i="3" s="1"/>
  <c r="G46" i="3" s="1"/>
  <c r="J14" i="3"/>
  <c r="E14" i="3"/>
  <c r="E13" i="3" s="1"/>
  <c r="E42" i="3" s="1"/>
  <c r="E46" i="3" s="1"/>
  <c r="E11" i="11"/>
  <c r="E20" i="11"/>
  <c r="F20" i="11" s="1"/>
  <c r="D14" i="3"/>
  <c r="F14" i="3"/>
  <c r="AG14" i="7"/>
  <c r="AH14" i="7"/>
  <c r="AI14" i="7"/>
  <c r="AD14" i="7"/>
  <c r="AJ14" i="7"/>
  <c r="AK14" i="7"/>
  <c r="AL14" i="7"/>
  <c r="AF14" i="7"/>
  <c r="AB14" i="7"/>
  <c r="AE14" i="7"/>
  <c r="AM14" i="7"/>
  <c r="AC14" i="7"/>
  <c r="V20" i="6"/>
  <c r="V105" i="4"/>
  <c r="W17" i="3" s="1"/>
  <c r="X15" i="7" s="1"/>
  <c r="V93" i="4"/>
  <c r="W16" i="3" s="1"/>
  <c r="W5" i="3"/>
  <c r="W4" i="3" s="1"/>
  <c r="V6" i="12" s="1"/>
  <c r="AJ25" i="6"/>
  <c r="AI24" i="6"/>
  <c r="AG22" i="6"/>
  <c r="AK26" i="6"/>
  <c r="AH23" i="6"/>
  <c r="R20" i="6"/>
  <c r="R105" i="4"/>
  <c r="S17" i="3" s="1"/>
  <c r="T15" i="7" s="1"/>
  <c r="R93" i="4"/>
  <c r="S16" i="3" s="1"/>
  <c r="S5" i="3"/>
  <c r="S4" i="3" s="1"/>
  <c r="R6" i="12" s="1"/>
  <c r="X20" i="6"/>
  <c r="X105" i="4"/>
  <c r="Y17" i="3" s="1"/>
  <c r="Z15" i="7" s="1"/>
  <c r="X93" i="4"/>
  <c r="Y16" i="3" s="1"/>
  <c r="Y5" i="3"/>
  <c r="Y4" i="3" s="1"/>
  <c r="X6" i="12" s="1"/>
  <c r="AT20" i="6"/>
  <c r="AT105" i="4"/>
  <c r="AU17" i="3" s="1"/>
  <c r="AV15" i="7" s="1"/>
  <c r="AT93" i="4"/>
  <c r="AU16" i="3" s="1"/>
  <c r="AU5" i="3"/>
  <c r="AU4" i="3" s="1"/>
  <c r="AT6" i="12" s="1"/>
  <c r="D14" i="7"/>
  <c r="AN26" i="6"/>
  <c r="AJ22" i="6"/>
  <c r="AK23" i="6"/>
  <c r="AL24" i="6"/>
  <c r="AM25" i="6"/>
  <c r="AM26" i="6"/>
  <c r="AL25" i="6"/>
  <c r="AJ23" i="6"/>
  <c r="AK24" i="6"/>
  <c r="AI22" i="6"/>
  <c r="AF24" i="6"/>
  <c r="AH26" i="6"/>
  <c r="AD22" i="6"/>
  <c r="AE23" i="6"/>
  <c r="AG25" i="6"/>
  <c r="F21" i="6"/>
  <c r="AV20" i="6"/>
  <c r="AV105" i="4"/>
  <c r="AW17" i="3" s="1"/>
  <c r="AX15" i="7" s="1"/>
  <c r="AV93" i="4"/>
  <c r="AW16" i="3" s="1"/>
  <c r="AW5" i="3"/>
  <c r="AW4" i="3" s="1"/>
  <c r="AV6" i="12" s="1"/>
  <c r="Q20" i="6"/>
  <c r="Q105" i="4"/>
  <c r="R17" i="3" s="1"/>
  <c r="S15" i="7" s="1"/>
  <c r="Q93" i="4"/>
  <c r="R16" i="3" s="1"/>
  <c r="R5" i="3"/>
  <c r="R4" i="3" s="1"/>
  <c r="Q6" i="12" s="1"/>
  <c r="K83" i="4"/>
  <c r="J87" i="4"/>
  <c r="Z25" i="9"/>
  <c r="I21" i="6"/>
  <c r="AE22" i="6"/>
  <c r="AI26" i="6"/>
  <c r="AG24" i="6"/>
  <c r="AH25" i="6"/>
  <c r="AF23" i="6"/>
  <c r="G16" i="6"/>
  <c r="H6" i="7"/>
  <c r="H5" i="7" s="1"/>
  <c r="E21" i="6"/>
  <c r="AD23" i="6"/>
  <c r="AF25" i="6"/>
  <c r="AE24" i="6"/>
  <c r="AC22" i="6"/>
  <c r="AG26" i="6"/>
  <c r="B16" i="6"/>
  <c r="C6" i="7"/>
  <c r="C5" i="7" s="1"/>
  <c r="T20" i="6"/>
  <c r="T93" i="4"/>
  <c r="U16" i="3" s="1"/>
  <c r="T105" i="4"/>
  <c r="U17" i="3" s="1"/>
  <c r="V15" i="7" s="1"/>
  <c r="U5" i="3"/>
  <c r="U4" i="3" s="1"/>
  <c r="T6" i="12" s="1"/>
  <c r="AM20" i="6"/>
  <c r="AM105" i="4"/>
  <c r="AN17" i="3" s="1"/>
  <c r="AO15" i="7" s="1"/>
  <c r="AM93" i="4"/>
  <c r="AN16" i="3" s="1"/>
  <c r="AN5" i="3"/>
  <c r="AN4" i="3" s="1"/>
  <c r="AM6" i="12" s="1"/>
  <c r="K21" i="6"/>
  <c r="C16" i="6"/>
  <c r="D6" i="7"/>
  <c r="D5" i="7" s="1"/>
  <c r="U20" i="6"/>
  <c r="U93" i="4"/>
  <c r="V16" i="3" s="1"/>
  <c r="U105" i="4"/>
  <c r="V17" i="3" s="1"/>
  <c r="W15" i="7" s="1"/>
  <c r="V5" i="3"/>
  <c r="V4" i="3" s="1"/>
  <c r="U6" i="12" s="1"/>
  <c r="Y20" i="6"/>
  <c r="Y105" i="4"/>
  <c r="Z17" i="3" s="1"/>
  <c r="AA15" i="7" s="1"/>
  <c r="Y93" i="4"/>
  <c r="Z16" i="3" s="1"/>
  <c r="Z5" i="3"/>
  <c r="Z4" i="3" s="1"/>
  <c r="Y6" i="12" s="1"/>
  <c r="AU20" i="6"/>
  <c r="AU105" i="4"/>
  <c r="AV17" i="3" s="1"/>
  <c r="AW15" i="7" s="1"/>
  <c r="AU93" i="4"/>
  <c r="AV16" i="3" s="1"/>
  <c r="AV5" i="3"/>
  <c r="AV4" i="3" s="1"/>
  <c r="AU6" i="12" s="1"/>
  <c r="N20" i="6"/>
  <c r="N105" i="4"/>
  <c r="O17" i="3" s="1"/>
  <c r="N93" i="4"/>
  <c r="O16" i="3" s="1"/>
  <c r="O5" i="3"/>
  <c r="O4" i="3" s="1"/>
  <c r="N6" i="12" s="1"/>
  <c r="AP20" i="6"/>
  <c r="AP105" i="4"/>
  <c r="AQ17" i="3" s="1"/>
  <c r="AR15" i="7" s="1"/>
  <c r="AP93" i="4"/>
  <c r="AQ16" i="3" s="1"/>
  <c r="AQ5" i="3"/>
  <c r="AQ4" i="3" s="1"/>
  <c r="AP6" i="12" s="1"/>
  <c r="AN20" i="6"/>
  <c r="AN93" i="4"/>
  <c r="AO16" i="3" s="1"/>
  <c r="AN105" i="4"/>
  <c r="AO17" i="3" s="1"/>
  <c r="AP15" i="7" s="1"/>
  <c r="AO5" i="3"/>
  <c r="AO4" i="3" s="1"/>
  <c r="AN6" i="12" s="1"/>
  <c r="AK22" i="6"/>
  <c r="AN25" i="6"/>
  <c r="AM24" i="6"/>
  <c r="AO26" i="6"/>
  <c r="AL23" i="6"/>
  <c r="H14" i="7"/>
  <c r="H12" i="7" s="1"/>
  <c r="AC24" i="6"/>
  <c r="AA22" i="6"/>
  <c r="AB23" i="6"/>
  <c r="AD25" i="6"/>
  <c r="AE26" i="6"/>
  <c r="AQ20" i="6"/>
  <c r="AQ105" i="4"/>
  <c r="AR17" i="3" s="1"/>
  <c r="AS15" i="7" s="1"/>
  <c r="AQ93" i="4"/>
  <c r="AR16" i="3" s="1"/>
  <c r="AR5" i="3"/>
  <c r="AR4" i="3" s="1"/>
  <c r="AQ6" i="12" s="1"/>
  <c r="AG23" i="6"/>
  <c r="AJ26" i="6"/>
  <c r="AF22" i="6"/>
  <c r="AI25" i="6"/>
  <c r="AH24" i="6"/>
  <c r="D21" i="6"/>
  <c r="F14" i="7"/>
  <c r="F12" i="7" s="1"/>
  <c r="O20" i="6"/>
  <c r="O105" i="4"/>
  <c r="P17" i="3" s="1"/>
  <c r="Q15" i="7" s="1"/>
  <c r="O93" i="4"/>
  <c r="P16" i="3" s="1"/>
  <c r="P5" i="3"/>
  <c r="P4" i="3" s="1"/>
  <c r="O6" i="12" s="1"/>
  <c r="AR20" i="6"/>
  <c r="AR93" i="4"/>
  <c r="AS16" i="3" s="1"/>
  <c r="AR105" i="4"/>
  <c r="AS17" i="3" s="1"/>
  <c r="AT15" i="7" s="1"/>
  <c r="AS5" i="3"/>
  <c r="AS4" i="3" s="1"/>
  <c r="AR6" i="12" s="1"/>
  <c r="AO20" i="6"/>
  <c r="AO105" i="4"/>
  <c r="AP17" i="3" s="1"/>
  <c r="AQ15" i="7" s="1"/>
  <c r="AO93" i="4"/>
  <c r="AP16" i="3" s="1"/>
  <c r="AP5" i="3"/>
  <c r="AP4" i="3" s="1"/>
  <c r="AO6" i="12" s="1"/>
  <c r="AT7" i="3"/>
  <c r="L21" i="6"/>
  <c r="J21" i="6"/>
  <c r="H21" i="6"/>
  <c r="AD24" i="6"/>
  <c r="AF26" i="6"/>
  <c r="AB22" i="6"/>
  <c r="AE25" i="6"/>
  <c r="AC23" i="6"/>
  <c r="W20" i="6"/>
  <c r="W105" i="4"/>
  <c r="X17" i="3" s="1"/>
  <c r="Y15" i="7" s="1"/>
  <c r="W93" i="4"/>
  <c r="X16" i="3" s="1"/>
  <c r="X5" i="3"/>
  <c r="X4" i="3" s="1"/>
  <c r="W6" i="12" s="1"/>
  <c r="AS20" i="6"/>
  <c r="AS105" i="4"/>
  <c r="AT17" i="3" s="1"/>
  <c r="AU15" i="7" s="1"/>
  <c r="AS93" i="4"/>
  <c r="AT16" i="3" s="1"/>
  <c r="AT5" i="3"/>
  <c r="AT4" i="3" s="1"/>
  <c r="AS6" i="12" s="1"/>
  <c r="AW20" i="6"/>
  <c r="AW105" i="4"/>
  <c r="AX17" i="3" s="1"/>
  <c r="AY15" i="7" s="1"/>
  <c r="AW93" i="4"/>
  <c r="AX16" i="3" s="1"/>
  <c r="AX5" i="3"/>
  <c r="AX4" i="3" s="1"/>
  <c r="AW6" i="12" s="1"/>
  <c r="M21" i="6"/>
  <c r="K13" i="7"/>
  <c r="K12" i="7" s="1"/>
  <c r="J13" i="3"/>
  <c r="J42" i="3" s="1"/>
  <c r="J46" i="3" s="1"/>
  <c r="G14" i="7"/>
  <c r="G12" i="7" s="1"/>
  <c r="S20" i="6"/>
  <c r="S105" i="4"/>
  <c r="T17" i="3" s="1"/>
  <c r="U15" i="7" s="1"/>
  <c r="S93" i="4"/>
  <c r="T16" i="3" s="1"/>
  <c r="T5" i="3"/>
  <c r="T4" i="3" s="1"/>
  <c r="S6" i="12" s="1"/>
  <c r="P20" i="6"/>
  <c r="P105" i="4"/>
  <c r="Q17" i="3" s="1"/>
  <c r="R15" i="7" s="1"/>
  <c r="P93" i="4"/>
  <c r="Q16" i="3" s="1"/>
  <c r="Q5" i="3"/>
  <c r="Q4" i="3" s="1"/>
  <c r="P6" i="12" s="1"/>
  <c r="AL20" i="6"/>
  <c r="AL105" i="4"/>
  <c r="AM17" i="3" s="1"/>
  <c r="AN15" i="7" s="1"/>
  <c r="AL93" i="4"/>
  <c r="AM16" i="3" s="1"/>
  <c r="AM5" i="3"/>
  <c r="AM4" i="3" s="1"/>
  <c r="AL6" i="12" s="1"/>
  <c r="AD26" i="6"/>
  <c r="Z22" i="6"/>
  <c r="AA23" i="6"/>
  <c r="AB24" i="6"/>
  <c r="AC25" i="6"/>
  <c r="E14" i="7"/>
  <c r="E12" i="7" s="1"/>
  <c r="D13" i="3"/>
  <c r="D42" i="3" s="1"/>
  <c r="D46" i="3" s="1"/>
  <c r="AK25" i="6"/>
  <c r="AJ24" i="6"/>
  <c r="AL26" i="6"/>
  <c r="AH22" i="6"/>
  <c r="AI23" i="6"/>
  <c r="AX10" i="7"/>
  <c r="AX9" i="7" s="1"/>
  <c r="AS10" i="7"/>
  <c r="AS9" i="7" s="1"/>
  <c r="AO10" i="7"/>
  <c r="AO9" i="7" s="1"/>
  <c r="AR10" i="7"/>
  <c r="AR9" i="7" s="1"/>
  <c r="D8" i="11"/>
  <c r="D17" i="11"/>
  <c r="G11" i="3"/>
  <c r="AE10" i="3"/>
  <c r="AE11" i="3" s="1"/>
  <c r="AF10" i="3"/>
  <c r="AF11" i="3" s="1"/>
  <c r="AJ10" i="3"/>
  <c r="AJ11" i="3" s="1"/>
  <c r="AT10" i="3"/>
  <c r="AT11" i="3" s="1"/>
  <c r="H10" i="12"/>
  <c r="F41" i="3"/>
  <c r="J11" i="3"/>
  <c r="I11" i="3"/>
  <c r="D11" i="3"/>
  <c r="C11" i="3"/>
  <c r="F11" i="3"/>
  <c r="I41" i="3"/>
  <c r="I13" i="3" s="1"/>
  <c r="I42" i="3" s="1"/>
  <c r="I46" i="3" s="1"/>
  <c r="K10" i="12"/>
  <c r="AL10" i="3"/>
  <c r="AL11" i="3" s="1"/>
  <c r="AG10" i="3"/>
  <c r="AG11" i="3" s="1"/>
  <c r="AB10" i="3"/>
  <c r="AB11" i="3" s="1"/>
  <c r="AC10" i="3"/>
  <c r="AC11" i="3" s="1"/>
  <c r="AI10" i="3"/>
  <c r="AI11" i="3" s="1"/>
  <c r="AD10" i="3"/>
  <c r="AD11" i="3" s="1"/>
  <c r="AA10" i="3"/>
  <c r="AA11" i="3" s="1"/>
  <c r="Z7" i="12"/>
  <c r="Z8" i="12" s="1"/>
  <c r="Z9" i="12" s="1"/>
  <c r="AK10" i="3"/>
  <c r="AK11" i="3" s="1"/>
  <c r="AH10" i="3"/>
  <c r="AH11" i="3" s="1"/>
  <c r="AP10" i="3"/>
  <c r="AP11" i="3" s="1"/>
  <c r="C41" i="3"/>
  <c r="E10" i="12"/>
  <c r="H11" i="3"/>
  <c r="E11" i="3"/>
  <c r="X35" i="10"/>
  <c r="AS25" i="10"/>
  <c r="AS32" i="10" s="1"/>
  <c r="AS26" i="10"/>
  <c r="AS33" i="10" s="1"/>
  <c r="Z23" i="10"/>
  <c r="AT27" i="10"/>
  <c r="AT34" i="10" s="1"/>
  <c r="AS24" i="10"/>
  <c r="AS31" i="10" s="1"/>
  <c r="Y24" i="7"/>
  <c r="Y23" i="7" s="1"/>
  <c r="X25" i="3"/>
  <c r="AJ40" i="3"/>
  <c r="AK38" i="7" s="1"/>
  <c r="AU26" i="5"/>
  <c r="AV14" i="5"/>
  <c r="AK27" i="3"/>
  <c r="AL25" i="7" s="1"/>
  <c r="CM30" i="7"/>
  <c r="AU24" i="5"/>
  <c r="AJ38" i="3"/>
  <c r="AK36" i="7" s="1"/>
  <c r="CX7" i="5"/>
  <c r="CM20" i="3"/>
  <c r="CL6" i="5"/>
  <c r="BF30" i="3"/>
  <c r="BG28" i="7" s="1"/>
  <c r="BQ17" i="5"/>
  <c r="BQ26" i="5"/>
  <c r="BF40" i="3"/>
  <c r="BG38" i="7" s="1"/>
  <c r="BQ7" i="5"/>
  <c r="BF20" i="3"/>
  <c r="BE6" i="5"/>
  <c r="AJ33" i="3"/>
  <c r="AK31" i="7" s="1"/>
  <c r="AU20" i="5"/>
  <c r="BQ18" i="7"/>
  <c r="BQ17" i="7" s="1"/>
  <c r="BP19" i="3"/>
  <c r="CX24" i="7"/>
  <c r="CX23" i="7" s="1"/>
  <c r="CW25" i="3"/>
  <c r="CB19" i="5"/>
  <c r="BP18" i="5"/>
  <c r="BQ32" i="3"/>
  <c r="DI26" i="5"/>
  <c r="DJ40" i="3" s="1"/>
  <c r="DK38" i="7" s="1"/>
  <c r="CX40" i="3"/>
  <c r="CY38" i="7" s="1"/>
  <c r="AU8" i="5"/>
  <c r="AJ21" i="3"/>
  <c r="AK19" i="7" s="1"/>
  <c r="DJ9" i="5"/>
  <c r="DK22" i="3" s="1"/>
  <c r="DL20" i="7" s="1"/>
  <c r="CY22" i="3"/>
  <c r="CZ20" i="7" s="1"/>
  <c r="N33" i="3"/>
  <c r="O31" i="7" s="1"/>
  <c r="Y20" i="5"/>
  <c r="Y37" i="3"/>
  <c r="Z35" i="7" s="1"/>
  <c r="AJ23" i="5"/>
  <c r="N36" i="3"/>
  <c r="O34" i="7" s="1"/>
  <c r="Y22" i="5"/>
  <c r="CM20" i="5"/>
  <c r="CB33" i="3"/>
  <c r="CC31" i="7" s="1"/>
  <c r="AJ7" i="5"/>
  <c r="X6" i="5"/>
  <c r="Y20" i="3"/>
  <c r="BG28" i="3"/>
  <c r="BH26" i="7" s="1"/>
  <c r="BR15" i="5"/>
  <c r="N30" i="7"/>
  <c r="N29" i="7" s="1"/>
  <c r="M31" i="3"/>
  <c r="CB36" i="3"/>
  <c r="CC34" i="7" s="1"/>
  <c r="CM22" i="5"/>
  <c r="Y26" i="5"/>
  <c r="N40" i="3"/>
  <c r="O38" i="7" s="1"/>
  <c r="CX24" i="3"/>
  <c r="CY22" i="7" s="1"/>
  <c r="DI11" i="5"/>
  <c r="DJ24" i="3" s="1"/>
  <c r="DK22" i="7" s="1"/>
  <c r="DI13" i="5"/>
  <c r="CX26" i="3"/>
  <c r="CW12" i="5"/>
  <c r="AI6" i="5"/>
  <c r="AJ20" i="3"/>
  <c r="AU7" i="5"/>
  <c r="AU26" i="3"/>
  <c r="BF13" i="5"/>
  <c r="AT12" i="5"/>
  <c r="CM25" i="5"/>
  <c r="CB39" i="3"/>
  <c r="CC37" i="7" s="1"/>
  <c r="Y30" i="7"/>
  <c r="Y29" i="7" s="1"/>
  <c r="X31" i="3"/>
  <c r="CM40" i="3"/>
  <c r="CN38" i="7" s="1"/>
  <c r="CX26" i="5"/>
  <c r="Y38" i="3"/>
  <c r="Z36" i="7" s="1"/>
  <c r="AJ24" i="5"/>
  <c r="BS23" i="3"/>
  <c r="BT21" i="7" s="1"/>
  <c r="CD10" i="5"/>
  <c r="CY28" i="3"/>
  <c r="CZ26" i="7" s="1"/>
  <c r="DJ15" i="5"/>
  <c r="DK28" i="3" s="1"/>
  <c r="DL26" i="7" s="1"/>
  <c r="AW23" i="3"/>
  <c r="AX21" i="7" s="1"/>
  <c r="BH10" i="5"/>
  <c r="Y35" i="3"/>
  <c r="Z33" i="7" s="1"/>
  <c r="AJ21" i="5"/>
  <c r="BQ21" i="5"/>
  <c r="BF35" i="3"/>
  <c r="BG33" i="7" s="1"/>
  <c r="DI32" i="3"/>
  <c r="DH18" i="5"/>
  <c r="N24" i="3"/>
  <c r="O22" i="7" s="1"/>
  <c r="Y11" i="5"/>
  <c r="DH6" i="5"/>
  <c r="DI20" i="3"/>
  <c r="BQ24" i="5"/>
  <c r="BF38" i="3"/>
  <c r="BG36" i="7" s="1"/>
  <c r="AT6" i="5"/>
  <c r="AU20" i="3"/>
  <c r="BF7" i="5"/>
  <c r="DI20" i="5"/>
  <c r="DJ33" i="3" s="1"/>
  <c r="DK31" i="7" s="1"/>
  <c r="CX33" i="3"/>
  <c r="CY31" i="7" s="1"/>
  <c r="AW10" i="5"/>
  <c r="AL23" i="3"/>
  <c r="AM21" i="7" s="1"/>
  <c r="BF11" i="5"/>
  <c r="AU24" i="3"/>
  <c r="AV22" i="7" s="1"/>
  <c r="AU33" i="3"/>
  <c r="AV31" i="7" s="1"/>
  <c r="BF20" i="5"/>
  <c r="DK16" i="5"/>
  <c r="DL29" i="3" s="1"/>
  <c r="DM27" i="7" s="1"/>
  <c r="CZ29" i="3"/>
  <c r="DA27" i="7" s="1"/>
  <c r="AJ26" i="3"/>
  <c r="AI12" i="5"/>
  <c r="AU13" i="5"/>
  <c r="BQ26" i="3"/>
  <c r="CB13" i="5"/>
  <c r="BP12" i="5"/>
  <c r="CX39" i="3"/>
  <c r="CY37" i="7" s="1"/>
  <c r="DI25" i="5"/>
  <c r="DJ39" i="3" s="1"/>
  <c r="DK37" i="7" s="1"/>
  <c r="AV27" i="3"/>
  <c r="AW25" i="7" s="1"/>
  <c r="BG14" i="5"/>
  <c r="BF21" i="3"/>
  <c r="BG19" i="7" s="1"/>
  <c r="BQ8" i="5"/>
  <c r="CB25" i="5"/>
  <c r="BQ39" i="3"/>
  <c r="BR37" i="7" s="1"/>
  <c r="CB20" i="3"/>
  <c r="CA6" i="5"/>
  <c r="CM7" i="5"/>
  <c r="DI26" i="3"/>
  <c r="DH12" i="5"/>
  <c r="BF30" i="7"/>
  <c r="CM23" i="5"/>
  <c r="CB37" i="3"/>
  <c r="CC35" i="7" s="1"/>
  <c r="BF17" i="5"/>
  <c r="AU30" i="3"/>
  <c r="AV28" i="7" s="1"/>
  <c r="CM24" i="5"/>
  <c r="CB38" i="3"/>
  <c r="CC36" i="7" s="1"/>
  <c r="N24" i="7"/>
  <c r="N23" i="7" s="1"/>
  <c r="M25" i="3"/>
  <c r="CX21" i="5"/>
  <c r="CM35" i="3"/>
  <c r="CN33" i="7" s="1"/>
  <c r="DI21" i="5"/>
  <c r="DJ35" i="3" s="1"/>
  <c r="DK33" i="7" s="1"/>
  <c r="CX35" i="3"/>
  <c r="CY33" i="7" s="1"/>
  <c r="CM21" i="5"/>
  <c r="CB35" i="3"/>
  <c r="CC33" i="7" s="1"/>
  <c r="N37" i="3"/>
  <c r="O35" i="7" s="1"/>
  <c r="Y23" i="5"/>
  <c r="AU24" i="7"/>
  <c r="AU23" i="7" s="1"/>
  <c r="AT25" i="3"/>
  <c r="Y7" i="5"/>
  <c r="N20" i="3"/>
  <c r="M6" i="5"/>
  <c r="AV15" i="5"/>
  <c r="AK28" i="3"/>
  <c r="AL26" i="7" s="1"/>
  <c r="Y32" i="3"/>
  <c r="X18" i="5"/>
  <c r="AJ19" i="5"/>
  <c r="BP6" i="5"/>
  <c r="BQ20" i="3"/>
  <c r="CB7" i="5"/>
  <c r="CY15" i="5"/>
  <c r="CN28" i="3"/>
  <c r="CO26" i="7" s="1"/>
  <c r="BF22" i="5"/>
  <c r="AU36" i="3"/>
  <c r="AV34" i="7" s="1"/>
  <c r="BF24" i="5"/>
  <c r="AU38" i="3"/>
  <c r="AV36" i="7" s="1"/>
  <c r="CA12" i="5"/>
  <c r="CM17" i="5"/>
  <c r="CB30" i="3"/>
  <c r="CC28" i="7" s="1"/>
  <c r="Z22" i="3"/>
  <c r="AA20" i="7" s="1"/>
  <c r="AK9" i="5"/>
  <c r="AU37" i="3"/>
  <c r="AV35" i="7" s="1"/>
  <c r="BF23" i="5"/>
  <c r="N30" i="3"/>
  <c r="O28" i="7" s="1"/>
  <c r="Y17" i="5"/>
  <c r="Y25" i="5"/>
  <c r="N39" i="3"/>
  <c r="O37" i="7" s="1"/>
  <c r="CM18" i="7"/>
  <c r="CM17" i="7" s="1"/>
  <c r="CL19" i="3"/>
  <c r="AJ30" i="7"/>
  <c r="Y21" i="3"/>
  <c r="Z19" i="7" s="1"/>
  <c r="AJ8" i="5"/>
  <c r="Y18" i="7"/>
  <c r="Y17" i="7" s="1"/>
  <c r="X19" i="3"/>
  <c r="CB24" i="5"/>
  <c r="BQ38" i="3"/>
  <c r="BR36" i="7" s="1"/>
  <c r="CB24" i="7"/>
  <c r="CB23" i="7" s="1"/>
  <c r="CA25" i="3"/>
  <c r="CX36" i="3"/>
  <c r="CY34" i="7" s="1"/>
  <c r="DI22" i="5"/>
  <c r="DJ36" i="3" s="1"/>
  <c r="DK34" i="7" s="1"/>
  <c r="Y24" i="5"/>
  <c r="N38" i="3"/>
  <c r="O36" i="7" s="1"/>
  <c r="CM24" i="3"/>
  <c r="CN22" i="7" s="1"/>
  <c r="CX11" i="5"/>
  <c r="DI23" i="5"/>
  <c r="DJ37" i="3" s="1"/>
  <c r="DK35" i="7" s="1"/>
  <c r="CX37" i="3"/>
  <c r="CY35" i="7" s="1"/>
  <c r="BQ11" i="5"/>
  <c r="BF24" i="3"/>
  <c r="BG22" i="7" s="1"/>
  <c r="BH29" i="3"/>
  <c r="BI27" i="7" s="1"/>
  <c r="BS16" i="5"/>
  <c r="AK22" i="3"/>
  <c r="AL20" i="7" s="1"/>
  <c r="AV9" i="5"/>
  <c r="CM13" i="5"/>
  <c r="CB26" i="3"/>
  <c r="CN15" i="5"/>
  <c r="CC28" i="3"/>
  <c r="CD26" i="7" s="1"/>
  <c r="CX30" i="7"/>
  <c r="CO16" i="5"/>
  <c r="CD29" i="3"/>
  <c r="CE27" i="7" s="1"/>
  <c r="CB17" i="5"/>
  <c r="BQ30" i="3"/>
  <c r="BR28" i="7" s="1"/>
  <c r="BR9" i="5"/>
  <c r="BG22" i="3"/>
  <c r="BH20" i="7" s="1"/>
  <c r="CC22" i="3"/>
  <c r="CD20" i="7" s="1"/>
  <c r="CN9" i="5"/>
  <c r="BQ22" i="5"/>
  <c r="BF36" i="3"/>
  <c r="BG34" i="7" s="1"/>
  <c r="BQ25" i="5"/>
  <c r="BF39" i="3"/>
  <c r="BG37" i="7" s="1"/>
  <c r="AV28" i="3"/>
  <c r="AW26" i="7" s="1"/>
  <c r="BG15" i="5"/>
  <c r="BF24" i="7"/>
  <c r="BF23" i="7" s="1"/>
  <c r="BE25" i="3"/>
  <c r="BR22" i="3"/>
  <c r="BS20" i="7" s="1"/>
  <c r="CC9" i="5"/>
  <c r="AJ35" i="3"/>
  <c r="AK33" i="7" s="1"/>
  <c r="AU21" i="5"/>
  <c r="AW16" i="5"/>
  <c r="AL29" i="3"/>
  <c r="AM27" i="7" s="1"/>
  <c r="AU40" i="3"/>
  <c r="AV38" i="7" s="1"/>
  <c r="BF26" i="5"/>
  <c r="CX25" i="5"/>
  <c r="CM39" i="3"/>
  <c r="CN37" i="7" s="1"/>
  <c r="Y26" i="3"/>
  <c r="X12" i="5"/>
  <c r="AJ13" i="5"/>
  <c r="CM32" i="3"/>
  <c r="CX19" i="5"/>
  <c r="CL18" i="5"/>
  <c r="CM36" i="3"/>
  <c r="CN34" i="7" s="1"/>
  <c r="CX22" i="5"/>
  <c r="BQ30" i="7"/>
  <c r="CZ23" i="3"/>
  <c r="DA21" i="7" s="1"/>
  <c r="DK10" i="5"/>
  <c r="DL23" i="3" s="1"/>
  <c r="DM21" i="7" s="1"/>
  <c r="Y36" i="3"/>
  <c r="Z34" i="7" s="1"/>
  <c r="AJ22" i="5"/>
  <c r="BQ13" i="5"/>
  <c r="BE12" i="5"/>
  <c r="BF26" i="3"/>
  <c r="N32" i="3"/>
  <c r="Y19" i="5"/>
  <c r="M18" i="5"/>
  <c r="CZ16" i="5"/>
  <c r="CO29" i="3"/>
  <c r="CP27" i="7" s="1"/>
  <c r="CB11" i="5"/>
  <c r="BQ24" i="3"/>
  <c r="BR22" i="7" s="1"/>
  <c r="AU39" i="3"/>
  <c r="AV37" i="7" s="1"/>
  <c r="BF25" i="5"/>
  <c r="CX24" i="5"/>
  <c r="CM38" i="3"/>
  <c r="CN36" i="7" s="1"/>
  <c r="CC15" i="5"/>
  <c r="BR28" i="3"/>
  <c r="BS26" i="7" s="1"/>
  <c r="CX23" i="5"/>
  <c r="CM37" i="3"/>
  <c r="CN35" i="7" s="1"/>
  <c r="BR27" i="3"/>
  <c r="BS25" i="7" s="1"/>
  <c r="CC14" i="5"/>
  <c r="CX20" i="5"/>
  <c r="CM33" i="3"/>
  <c r="CN31" i="7" s="1"/>
  <c r="N21" i="3"/>
  <c r="O19" i="7" s="1"/>
  <c r="Y8" i="5"/>
  <c r="BF21" i="5"/>
  <c r="AU35" i="3"/>
  <c r="AV33" i="7" s="1"/>
  <c r="CN14" i="5"/>
  <c r="CC27" i="3"/>
  <c r="CD25" i="7" s="1"/>
  <c r="AI18" i="5"/>
  <c r="AJ32" i="3"/>
  <c r="AU19" i="5"/>
  <c r="BH16" i="5"/>
  <c r="AW29" i="3"/>
  <c r="AX27" i="7" s="1"/>
  <c r="AU30" i="7"/>
  <c r="BQ36" i="3"/>
  <c r="BR34" i="7" s="1"/>
  <c r="CB22" i="5"/>
  <c r="Y21" i="5"/>
  <c r="N35" i="3"/>
  <c r="O33" i="7" s="1"/>
  <c r="CB26" i="5"/>
  <c r="BQ40" i="3"/>
  <c r="BR38" i="7" s="1"/>
  <c r="CB24" i="3"/>
  <c r="CC22" i="7" s="1"/>
  <c r="CM11" i="5"/>
  <c r="Y24" i="3"/>
  <c r="Z22" i="7" s="1"/>
  <c r="AJ11" i="5"/>
  <c r="AK14" i="5"/>
  <c r="Z27" i="3"/>
  <c r="AA25" i="7" s="1"/>
  <c r="AJ18" i="7"/>
  <c r="AJ17" i="7" s="1"/>
  <c r="AI19" i="3"/>
  <c r="BQ20" i="5"/>
  <c r="BF33" i="3"/>
  <c r="BG31" i="7" s="1"/>
  <c r="CX30" i="3"/>
  <c r="CY28" i="7" s="1"/>
  <c r="DI17" i="5"/>
  <c r="DJ30" i="3" s="1"/>
  <c r="DK28" i="7" s="1"/>
  <c r="DI8" i="5"/>
  <c r="DJ21" i="3" s="1"/>
  <c r="DK19" i="7" s="1"/>
  <c r="CX21" i="3"/>
  <c r="CY19" i="7" s="1"/>
  <c r="AU25" i="5"/>
  <c r="AJ39" i="3"/>
  <c r="AK37" i="7" s="1"/>
  <c r="CO10" i="5"/>
  <c r="CD23" i="3"/>
  <c r="CE21" i="7" s="1"/>
  <c r="Z28" i="3"/>
  <c r="AA26" i="7" s="1"/>
  <c r="AK15" i="5"/>
  <c r="AU11" i="5"/>
  <c r="AJ24" i="3"/>
  <c r="AK22" i="7" s="1"/>
  <c r="CX32" i="3"/>
  <c r="DI19" i="5"/>
  <c r="CW18" i="5"/>
  <c r="CB18" i="7"/>
  <c r="CB17" i="7" s="1"/>
  <c r="CA19" i="3"/>
  <c r="AT19" i="3"/>
  <c r="AU18" i="7"/>
  <c r="AU17" i="7" s="1"/>
  <c r="BH23" i="3"/>
  <c r="BI21" i="7" s="1"/>
  <c r="BS10" i="5"/>
  <c r="BR14" i="5"/>
  <c r="BG27" i="3"/>
  <c r="BH25" i="7" s="1"/>
  <c r="BG9" i="5"/>
  <c r="AV22" i="3"/>
  <c r="AW20" i="7" s="1"/>
  <c r="Y13" i="5"/>
  <c r="N26" i="3"/>
  <c r="M12" i="5"/>
  <c r="BF37" i="3"/>
  <c r="BG35" i="7" s="1"/>
  <c r="BQ23" i="5"/>
  <c r="CB30" i="7"/>
  <c r="Y33" i="3"/>
  <c r="Z31" i="7" s="1"/>
  <c r="AJ20" i="5"/>
  <c r="CB32" i="3"/>
  <c r="CM19" i="5"/>
  <c r="CA18" i="5"/>
  <c r="N18" i="7"/>
  <c r="N17" i="7" s="1"/>
  <c r="M19" i="3"/>
  <c r="CX38" i="3"/>
  <c r="CY36" i="7" s="1"/>
  <c r="DI24" i="5"/>
  <c r="DJ38" i="3" s="1"/>
  <c r="DK36" i="7" s="1"/>
  <c r="BE19" i="3"/>
  <c r="BF18" i="7"/>
  <c r="BF17" i="7" s="1"/>
  <c r="CX8" i="5"/>
  <c r="CM21" i="3"/>
  <c r="CN19" i="7" s="1"/>
  <c r="CB23" i="5"/>
  <c r="BQ37" i="3"/>
  <c r="BR35" i="7" s="1"/>
  <c r="Y30" i="3"/>
  <c r="Z28" i="7" s="1"/>
  <c r="AJ17" i="5"/>
  <c r="Y39" i="3"/>
  <c r="Z37" i="7" s="1"/>
  <c r="AJ25" i="5"/>
  <c r="CB40" i="3"/>
  <c r="CC38" i="7" s="1"/>
  <c r="CM26" i="5"/>
  <c r="Y40" i="3"/>
  <c r="Z38" i="7" s="1"/>
  <c r="AJ26" i="5"/>
  <c r="CW6" i="5"/>
  <c r="CX20" i="3"/>
  <c r="DI7" i="5"/>
  <c r="CM24" i="7"/>
  <c r="CM23" i="7" s="1"/>
  <c r="CL25" i="3"/>
  <c r="AU22" i="5"/>
  <c r="AJ36" i="3"/>
  <c r="AK34" i="7" s="1"/>
  <c r="AU32" i="3"/>
  <c r="BF19" i="5"/>
  <c r="AT18" i="5"/>
  <c r="AJ24" i="7"/>
  <c r="AJ23" i="7" s="1"/>
  <c r="AI25" i="3"/>
  <c r="CL12" i="5"/>
  <c r="CM26" i="3"/>
  <c r="CX13" i="5"/>
  <c r="BE18" i="5"/>
  <c r="BQ19" i="5"/>
  <c r="BF32" i="3"/>
  <c r="CB21" i="3"/>
  <c r="CC19" i="7" s="1"/>
  <c r="CM8" i="5"/>
  <c r="CN22" i="3"/>
  <c r="CO20" i="7" s="1"/>
  <c r="CY9" i="5"/>
  <c r="BQ24" i="7"/>
  <c r="BQ23" i="7" s="1"/>
  <c r="BP25" i="3"/>
  <c r="AU17" i="5"/>
  <c r="AJ30" i="3"/>
  <c r="AK28" i="7" s="1"/>
  <c r="CY14" i="5"/>
  <c r="CN27" i="3"/>
  <c r="CO25" i="7" s="1"/>
  <c r="BF8" i="5"/>
  <c r="AU21" i="3"/>
  <c r="AV19" i="7" s="1"/>
  <c r="AU23" i="5"/>
  <c r="AJ37" i="3"/>
  <c r="AK35" i="7" s="1"/>
  <c r="CO23" i="3"/>
  <c r="CP21" i="7" s="1"/>
  <c r="CZ10" i="5"/>
  <c r="CX18" i="7"/>
  <c r="CX17" i="7" s="1"/>
  <c r="CW19" i="3"/>
  <c r="CY27" i="3"/>
  <c r="CZ25" i="7" s="1"/>
  <c r="DJ14" i="5"/>
  <c r="DK27" i="3" s="1"/>
  <c r="DL25" i="7" s="1"/>
  <c r="CB20" i="5"/>
  <c r="BQ33" i="3"/>
  <c r="BR31" i="7" s="1"/>
  <c r="CX17" i="5"/>
  <c r="CM30" i="3"/>
  <c r="CN28" i="7" s="1"/>
  <c r="CB8" i="5"/>
  <c r="BQ21" i="3"/>
  <c r="BR19" i="7" s="1"/>
  <c r="CD16" i="5"/>
  <c r="BS29" i="3"/>
  <c r="BT27" i="7" s="1"/>
  <c r="CB21" i="5"/>
  <c r="BQ35" i="3"/>
  <c r="BR33" i="7" s="1"/>
  <c r="AB27" i="9"/>
  <c r="AC19" i="9" s="1"/>
  <c r="AS22" i="9"/>
  <c r="AS26" i="9" s="1"/>
  <c r="AT18" i="9" s="1"/>
  <c r="BD28" i="2"/>
  <c r="BE8" i="3" s="1"/>
  <c r="BB28" i="2"/>
  <c r="BC8" i="3" s="1"/>
  <c r="BI28" i="2"/>
  <c r="BJ8" i="3" s="1"/>
  <c r="BH28" i="2"/>
  <c r="BI8" i="3" s="1"/>
  <c r="BC28" i="2"/>
  <c r="BD8" i="3" s="1"/>
  <c r="BA28" i="2"/>
  <c r="BB8" i="3" s="1"/>
  <c r="AZ28" i="2"/>
  <c r="BA8" i="3" s="1"/>
  <c r="AY28" i="2"/>
  <c r="AZ8" i="3" s="1"/>
  <c r="BG28" i="2"/>
  <c r="BH8" i="3" s="1"/>
  <c r="BF28" i="2"/>
  <c r="BG8" i="3" s="1"/>
  <c r="BE28" i="2"/>
  <c r="BF8" i="3" s="1"/>
  <c r="AX28" i="2"/>
  <c r="AY8" i="3" s="1"/>
  <c r="W28" i="2"/>
  <c r="X8" i="3" s="1"/>
  <c r="O28" i="2"/>
  <c r="P8" i="3" s="1"/>
  <c r="Q28" i="2"/>
  <c r="R8" i="3" s="1"/>
  <c r="V28" i="2"/>
  <c r="W8" i="3" s="1"/>
  <c r="N28" i="2"/>
  <c r="O8" i="3" s="1"/>
  <c r="U28" i="2"/>
  <c r="V8" i="3" s="1"/>
  <c r="T28" i="2"/>
  <c r="U8" i="3" s="1"/>
  <c r="Y28" i="2"/>
  <c r="Z8" i="3" s="1"/>
  <c r="X28" i="2"/>
  <c r="Y8" i="3" s="1"/>
  <c r="P28" i="2"/>
  <c r="Q8" i="3" s="1"/>
  <c r="S28" i="2"/>
  <c r="T8" i="3" s="1"/>
  <c r="R28" i="2"/>
  <c r="S8" i="3" s="1"/>
  <c r="K54" i="4"/>
  <c r="K73" i="4"/>
  <c r="N36" i="4"/>
  <c r="L78" i="4"/>
  <c r="N11" i="4"/>
  <c r="L53" i="4"/>
  <c r="L50" i="4" s="1"/>
  <c r="N43" i="4"/>
  <c r="L85" i="4"/>
  <c r="N35" i="4"/>
  <c r="L77" i="4"/>
  <c r="V10" i="4"/>
  <c r="T52" i="4"/>
  <c r="N17" i="4"/>
  <c r="L59" i="4"/>
  <c r="P21" i="4"/>
  <c r="M63" i="4"/>
  <c r="N16" i="4"/>
  <c r="L58" i="4"/>
  <c r="N28" i="4"/>
  <c r="L70" i="4"/>
  <c r="N25" i="4"/>
  <c r="L67" i="4"/>
  <c r="L65" i="4" s="1"/>
  <c r="N15" i="4"/>
  <c r="L57" i="4"/>
  <c r="N30" i="4"/>
  <c r="L72" i="4"/>
  <c r="N40" i="4"/>
  <c r="L82" i="4"/>
  <c r="L80" i="4" s="1"/>
  <c r="N33" i="4"/>
  <c r="L75" i="4"/>
  <c r="N22" i="4"/>
  <c r="L64" i="4"/>
  <c r="L60" i="4" s="1"/>
  <c r="N44" i="4"/>
  <c r="N41" i="4" s="1"/>
  <c r="L86" i="4"/>
  <c r="K68" i="4"/>
  <c r="N29" i="4"/>
  <c r="L71" i="4"/>
  <c r="N14" i="4"/>
  <c r="L56" i="4"/>
  <c r="N34" i="4"/>
  <c r="L76" i="4"/>
  <c r="N37" i="4"/>
  <c r="L79" i="4"/>
  <c r="O20" i="4"/>
  <c r="M62" i="4"/>
  <c r="O42" i="4"/>
  <c r="N84" i="4" s="1"/>
  <c r="N27" i="4"/>
  <c r="M69" i="4" s="1"/>
  <c r="M26" i="4"/>
  <c r="L45" i="4"/>
  <c r="N24" i="4"/>
  <c r="M66" i="4" s="1"/>
  <c r="M23" i="4"/>
  <c r="O19" i="4"/>
  <c r="N61" i="4" s="1"/>
  <c r="N9" i="4"/>
  <c r="M51" i="4" s="1"/>
  <c r="M8" i="4"/>
  <c r="N39" i="4"/>
  <c r="M81" i="4" s="1"/>
  <c r="M38" i="4"/>
  <c r="N13" i="4"/>
  <c r="M55" i="4" s="1"/>
  <c r="M12" i="4"/>
  <c r="N32" i="4"/>
  <c r="M74" i="4" s="1"/>
  <c r="M31" i="4"/>
  <c r="G25" i="2"/>
  <c r="BE42" i="1"/>
  <c r="BD42" i="1"/>
  <c r="BC42" i="1"/>
  <c r="BB42" i="1"/>
  <c r="BI42" i="1"/>
  <c r="BA42" i="1"/>
  <c r="BH42" i="1"/>
  <c r="AZ42" i="1"/>
  <c r="AY42" i="1"/>
  <c r="AX42" i="1"/>
  <c r="BG42" i="1"/>
  <c r="BF42" i="1"/>
  <c r="F12" i="2"/>
  <c r="G36" i="1"/>
  <c r="H22" i="1"/>
  <c r="H35" i="1" s="1"/>
  <c r="H11" i="2" s="1"/>
  <c r="H24" i="2" s="1"/>
  <c r="H18" i="1"/>
  <c r="H31" i="1" s="1"/>
  <c r="H7" i="2" s="1"/>
  <c r="H20" i="2" s="1"/>
  <c r="H21" i="1"/>
  <c r="H34" i="1" s="1"/>
  <c r="H10" i="2" s="1"/>
  <c r="H23" i="2" s="1"/>
  <c r="H20" i="1"/>
  <c r="H33" i="1" s="1"/>
  <c r="H9" i="2" s="1"/>
  <c r="H22" i="2" s="1"/>
  <c r="H19" i="1"/>
  <c r="H32" i="1" s="1"/>
  <c r="H8" i="2" s="1"/>
  <c r="H21" i="2" s="1"/>
  <c r="J6" i="1"/>
  <c r="I9" i="1"/>
  <c r="G23" i="1"/>
  <c r="AU10" i="3" l="1"/>
  <c r="AU11" i="3" s="1"/>
  <c r="AV10" i="3"/>
  <c r="AV11" i="3" s="1"/>
  <c r="AQ10" i="3"/>
  <c r="AQ11" i="3" s="1"/>
  <c r="AO10" i="3"/>
  <c r="AO11" i="3" s="1"/>
  <c r="L7" i="12"/>
  <c r="L8" i="12" s="1"/>
  <c r="L9" i="12" s="1"/>
  <c r="M41" i="3" s="1"/>
  <c r="F11" i="11"/>
  <c r="G11" i="11" s="1"/>
  <c r="AS10" i="3"/>
  <c r="AS11" i="3" s="1"/>
  <c r="AN10" i="3"/>
  <c r="AN11" i="3" s="1"/>
  <c r="AX10" i="3"/>
  <c r="AX11" i="3" s="1"/>
  <c r="C13" i="3"/>
  <c r="C42" i="3" s="1"/>
  <c r="C46" i="3" s="1"/>
  <c r="C41" i="7" s="1"/>
  <c r="C39" i="7" s="1"/>
  <c r="D18" i="11" s="1"/>
  <c r="AF21" i="6"/>
  <c r="AF16" i="6" s="1"/>
  <c r="Q14" i="7"/>
  <c r="W14" i="7"/>
  <c r="S14" i="7"/>
  <c r="AQ14" i="7"/>
  <c r="AN14" i="7"/>
  <c r="U14" i="7"/>
  <c r="AV14" i="7"/>
  <c r="T14" i="7"/>
  <c r="AY14" i="7"/>
  <c r="Y14" i="7"/>
  <c r="AS14" i="7"/>
  <c r="P14" i="7"/>
  <c r="AA14" i="7"/>
  <c r="V14" i="7"/>
  <c r="X14" i="7"/>
  <c r="AT14" i="7"/>
  <c r="AX14" i="7"/>
  <c r="P15" i="7"/>
  <c r="AW10" i="3"/>
  <c r="AW11" i="3" s="1"/>
  <c r="R14" i="7"/>
  <c r="AO14" i="7"/>
  <c r="Z14" i="7"/>
  <c r="AP14" i="7"/>
  <c r="AU14" i="7"/>
  <c r="AR14" i="7"/>
  <c r="AW14" i="7"/>
  <c r="AP25" i="6"/>
  <c r="AM22" i="6"/>
  <c r="AO24" i="6"/>
  <c r="AN23" i="6"/>
  <c r="AQ26" i="6"/>
  <c r="F16" i="6"/>
  <c r="G6" i="7"/>
  <c r="G5" i="7" s="1"/>
  <c r="AZ25" i="6"/>
  <c r="AW22" i="6"/>
  <c r="AY24" i="6"/>
  <c r="AX23" i="6"/>
  <c r="BA26" i="6"/>
  <c r="Y24" i="6"/>
  <c r="X23" i="6"/>
  <c r="Z25" i="6"/>
  <c r="W22" i="6"/>
  <c r="AA26" i="6"/>
  <c r="L16" i="6"/>
  <c r="M6" i="7"/>
  <c r="M5" i="7" s="1"/>
  <c r="D16" i="6"/>
  <c r="E6" i="7"/>
  <c r="E5" i="7" s="1"/>
  <c r="AT26" i="6"/>
  <c r="AS25" i="6"/>
  <c r="AQ23" i="6"/>
  <c r="AP22" i="6"/>
  <c r="AR24" i="6"/>
  <c r="AU22" i="6"/>
  <c r="AX25" i="6"/>
  <c r="AV23" i="6"/>
  <c r="AY26" i="6"/>
  <c r="AW24" i="6"/>
  <c r="X25" i="6"/>
  <c r="U22" i="6"/>
  <c r="W24" i="6"/>
  <c r="V23" i="6"/>
  <c r="Y26" i="6"/>
  <c r="C14" i="7"/>
  <c r="D12" i="7"/>
  <c r="AG21" i="6"/>
  <c r="BB20" i="6"/>
  <c r="BB105" i="4"/>
  <c r="BC17" i="3" s="1"/>
  <c r="BD15" i="7" s="1"/>
  <c r="BB93" i="4"/>
  <c r="BC16" i="3" s="1"/>
  <c r="BC5" i="3"/>
  <c r="BC4" i="3" s="1"/>
  <c r="BB6" i="12" s="1"/>
  <c r="AZ20" i="6"/>
  <c r="AZ93" i="4"/>
  <c r="BA16" i="3" s="1"/>
  <c r="AZ105" i="4"/>
  <c r="BA17" i="3" s="1"/>
  <c r="BB15" i="7" s="1"/>
  <c r="BA5" i="3"/>
  <c r="BA4" i="3" s="1"/>
  <c r="AZ6" i="12" s="1"/>
  <c r="AM10" i="3"/>
  <c r="AM11" i="3" s="1"/>
  <c r="AH21" i="6"/>
  <c r="J16" i="6"/>
  <c r="K6" i="7"/>
  <c r="K5" i="7" s="1"/>
  <c r="BH20" i="6"/>
  <c r="BH93" i="4"/>
  <c r="BI16" i="3" s="1"/>
  <c r="BH105" i="4"/>
  <c r="BI17" i="3" s="1"/>
  <c r="BJ15" i="7" s="1"/>
  <c r="BI5" i="3"/>
  <c r="BI4" i="3" s="1"/>
  <c r="BH6" i="12" s="1"/>
  <c r="BA20" i="6"/>
  <c r="BA105" i="4"/>
  <c r="BB17" i="3" s="1"/>
  <c r="BC15" i="7" s="1"/>
  <c r="BA93" i="4"/>
  <c r="BB16" i="3" s="1"/>
  <c r="BB5" i="3"/>
  <c r="BB4" i="3" s="1"/>
  <c r="BA6" i="12" s="1"/>
  <c r="AR10" i="3"/>
  <c r="AR11" i="3" s="1"/>
  <c r="AR22" i="6"/>
  <c r="AV26" i="6"/>
  <c r="AS23" i="6"/>
  <c r="AT24" i="6"/>
  <c r="AU25" i="6"/>
  <c r="AA25" i="6"/>
  <c r="AB26" i="6"/>
  <c r="Y23" i="6"/>
  <c r="X22" i="6"/>
  <c r="Z24" i="6"/>
  <c r="BI20" i="6"/>
  <c r="BI93" i="4"/>
  <c r="BJ16" i="3" s="1"/>
  <c r="BI105" i="4"/>
  <c r="BJ17" i="3" s="1"/>
  <c r="BK15" i="7" s="1"/>
  <c r="BJ5" i="3"/>
  <c r="BJ4" i="3" s="1"/>
  <c r="BI6" i="12" s="1"/>
  <c r="P22" i="6"/>
  <c r="S25" i="6"/>
  <c r="R24" i="6"/>
  <c r="Q23" i="6"/>
  <c r="T26" i="6"/>
  <c r="AQ22" i="6"/>
  <c r="AT25" i="6"/>
  <c r="AS24" i="6"/>
  <c r="AR23" i="6"/>
  <c r="AU26" i="6"/>
  <c r="AE21" i="6"/>
  <c r="T25" i="6"/>
  <c r="Q22" i="6"/>
  <c r="S24" i="6"/>
  <c r="R23" i="6"/>
  <c r="U26" i="6"/>
  <c r="AD21" i="6"/>
  <c r="M16" i="6"/>
  <c r="N6" i="7"/>
  <c r="N5" i="7" s="1"/>
  <c r="K16" i="6"/>
  <c r="L6" i="7"/>
  <c r="L5" i="7" s="1"/>
  <c r="I16" i="6"/>
  <c r="J6" i="7"/>
  <c r="J5" i="7" s="1"/>
  <c r="BC20" i="6"/>
  <c r="BC105" i="4"/>
  <c r="BD17" i="3" s="1"/>
  <c r="BE15" i="7" s="1"/>
  <c r="BC93" i="4"/>
  <c r="BD16" i="3" s="1"/>
  <c r="BD5" i="3"/>
  <c r="BD4" i="3" s="1"/>
  <c r="BC6" i="12" s="1"/>
  <c r="AT23" i="6"/>
  <c r="AV25" i="6"/>
  <c r="AW26" i="6"/>
  <c r="AU24" i="6"/>
  <c r="AS22" i="6"/>
  <c r="AP24" i="6"/>
  <c r="AQ25" i="6"/>
  <c r="AO23" i="6"/>
  <c r="AR26" i="6"/>
  <c r="AN22" i="6"/>
  <c r="R26" i="6"/>
  <c r="N22" i="6"/>
  <c r="N21" i="6" s="1"/>
  <c r="O23" i="6"/>
  <c r="P24" i="6"/>
  <c r="Q25" i="6"/>
  <c r="AB25" i="6"/>
  <c r="AC26" i="6"/>
  <c r="AC21" i="6" s="1"/>
  <c r="AA24" i="6"/>
  <c r="Y22" i="6"/>
  <c r="Z23" i="6"/>
  <c r="D16" i="11"/>
  <c r="D7" i="11"/>
  <c r="E7" i="11" s="1"/>
  <c r="AA17" i="9"/>
  <c r="AA16" i="9" s="1"/>
  <c r="Z24" i="9"/>
  <c r="AB21" i="11" s="1"/>
  <c r="AA21" i="9"/>
  <c r="E16" i="6"/>
  <c r="F6" i="7"/>
  <c r="F5" i="7" s="1"/>
  <c r="BG20" i="6"/>
  <c r="BG105" i="4"/>
  <c r="BH17" i="3" s="1"/>
  <c r="BI15" i="7" s="1"/>
  <c r="BG93" i="4"/>
  <c r="BH16" i="3" s="1"/>
  <c r="BH5" i="3"/>
  <c r="BH4" i="3" s="1"/>
  <c r="BG6" i="12" s="1"/>
  <c r="AX20" i="6"/>
  <c r="AX105" i="4"/>
  <c r="AY17" i="3" s="1"/>
  <c r="AZ15" i="7" s="1"/>
  <c r="AX93" i="4"/>
  <c r="AY16" i="3" s="1"/>
  <c r="AY5" i="3"/>
  <c r="AY4" i="3" s="1"/>
  <c r="AX6" i="12" s="1"/>
  <c r="BD20" i="6"/>
  <c r="BD105" i="4"/>
  <c r="BE17" i="3" s="1"/>
  <c r="BF15" i="7" s="1"/>
  <c r="BD93" i="4"/>
  <c r="BE16" i="3" s="1"/>
  <c r="BE5" i="3"/>
  <c r="BE4" i="3" s="1"/>
  <c r="BD6" i="12" s="1"/>
  <c r="L83" i="4"/>
  <c r="AR25" i="6"/>
  <c r="AS26" i="6"/>
  <c r="AQ24" i="6"/>
  <c r="AP23" i="6"/>
  <c r="AO22" i="6"/>
  <c r="P23" i="6"/>
  <c r="O22" i="6"/>
  <c r="S26" i="6"/>
  <c r="Q24" i="6"/>
  <c r="R25" i="6"/>
  <c r="J99" i="4"/>
  <c r="K18" i="3" s="1"/>
  <c r="K15" i="3"/>
  <c r="AI21" i="6"/>
  <c r="AJ21" i="6"/>
  <c r="AW25" i="6"/>
  <c r="AT22" i="6"/>
  <c r="AV24" i="6"/>
  <c r="AX26" i="6"/>
  <c r="AU23" i="6"/>
  <c r="U25" i="6"/>
  <c r="T24" i="6"/>
  <c r="R22" i="6"/>
  <c r="S23" i="6"/>
  <c r="V26" i="6"/>
  <c r="BF20" i="6"/>
  <c r="BF105" i="4"/>
  <c r="BG17" i="3" s="1"/>
  <c r="BH15" i="7" s="1"/>
  <c r="BF93" i="4"/>
  <c r="BG16" i="3" s="1"/>
  <c r="BG5" i="3"/>
  <c r="BG4" i="3" s="1"/>
  <c r="BF6" i="12" s="1"/>
  <c r="X26" i="6"/>
  <c r="T22" i="6"/>
  <c r="W25" i="6"/>
  <c r="V24" i="6"/>
  <c r="U23" i="6"/>
  <c r="AY20" i="6"/>
  <c r="AY105" i="4"/>
  <c r="AZ17" i="3" s="1"/>
  <c r="BA15" i="7" s="1"/>
  <c r="AY93" i="4"/>
  <c r="AZ16" i="3" s="1"/>
  <c r="AZ5" i="3"/>
  <c r="AZ4" i="3" s="1"/>
  <c r="AY6" i="12" s="1"/>
  <c r="BE20" i="6"/>
  <c r="BE105" i="4"/>
  <c r="BF17" i="3" s="1"/>
  <c r="BG15" i="7" s="1"/>
  <c r="BE93" i="4"/>
  <c r="BF16" i="3" s="1"/>
  <c r="BF5" i="3"/>
  <c r="BF4" i="3" s="1"/>
  <c r="BE6" i="12" s="1"/>
  <c r="F13" i="3"/>
  <c r="F42" i="3" s="1"/>
  <c r="F46" i="3" s="1"/>
  <c r="F41" i="7" s="1"/>
  <c r="AM23" i="6"/>
  <c r="AP26" i="6"/>
  <c r="AN24" i="6"/>
  <c r="AL22" i="6"/>
  <c r="AL21" i="6" s="1"/>
  <c r="AO25" i="6"/>
  <c r="V25" i="6"/>
  <c r="T23" i="6"/>
  <c r="W26" i="6"/>
  <c r="U24" i="6"/>
  <c r="S22" i="6"/>
  <c r="H16" i="6"/>
  <c r="I6" i="7"/>
  <c r="I5" i="7" s="1"/>
  <c r="AY25" i="6"/>
  <c r="AX24" i="6"/>
  <c r="AW23" i="6"/>
  <c r="AZ26" i="6"/>
  <c r="AV22" i="6"/>
  <c r="AK21" i="6"/>
  <c r="W23" i="6"/>
  <c r="Y25" i="6"/>
  <c r="V22" i="6"/>
  <c r="Z26" i="6"/>
  <c r="X24" i="6"/>
  <c r="I48" i="3"/>
  <c r="I41" i="7"/>
  <c r="L10" i="12"/>
  <c r="L40" i="7"/>
  <c r="I10" i="12"/>
  <c r="I40" i="7"/>
  <c r="G48" i="3"/>
  <c r="G41" i="7"/>
  <c r="E8" i="11"/>
  <c r="E48" i="3"/>
  <c r="E41" i="7"/>
  <c r="E39" i="7" s="1"/>
  <c r="E8" i="7" s="1"/>
  <c r="F40" i="7"/>
  <c r="F10" i="12"/>
  <c r="H48" i="3"/>
  <c r="H41" i="7"/>
  <c r="AA41" i="3"/>
  <c r="J48" i="3"/>
  <c r="J41" i="7"/>
  <c r="D48" i="3"/>
  <c r="D41" i="7"/>
  <c r="D39" i="7" s="1"/>
  <c r="D8" i="7" s="1"/>
  <c r="D42" i="7" s="1"/>
  <c r="D70" i="7" s="1"/>
  <c r="E17" i="11"/>
  <c r="Q7" i="3"/>
  <c r="R10" i="7"/>
  <c r="R9" i="7" s="1"/>
  <c r="P7" i="3"/>
  <c r="Q10" i="7"/>
  <c r="Q9" i="7" s="1"/>
  <c r="BG7" i="3"/>
  <c r="BH10" i="7"/>
  <c r="BH9" i="7" s="1"/>
  <c r="BC7" i="3"/>
  <c r="BD10" i="7"/>
  <c r="BD9" i="7" s="1"/>
  <c r="S7" i="3"/>
  <c r="T10" i="7"/>
  <c r="T9" i="7" s="1"/>
  <c r="Z7" i="3"/>
  <c r="AA10" i="7"/>
  <c r="AA9" i="7" s="1"/>
  <c r="W7" i="3"/>
  <c r="X10" i="7"/>
  <c r="X9" i="7" s="1"/>
  <c r="AY7" i="3"/>
  <c r="AZ10" i="7"/>
  <c r="AZ9" i="7" s="1"/>
  <c r="AZ7" i="3"/>
  <c r="BA10" i="7"/>
  <c r="BA9" i="7" s="1"/>
  <c r="BI7" i="3"/>
  <c r="BJ10" i="7"/>
  <c r="BJ9" i="7" s="1"/>
  <c r="T7" i="3"/>
  <c r="U10" i="7"/>
  <c r="U9" i="7" s="1"/>
  <c r="U7" i="3"/>
  <c r="V10" i="7"/>
  <c r="V9" i="7" s="1"/>
  <c r="R7" i="3"/>
  <c r="S10" i="7"/>
  <c r="S9" i="7" s="1"/>
  <c r="BF7" i="3"/>
  <c r="BG10" i="7"/>
  <c r="BG9" i="7" s="1"/>
  <c r="BA7" i="3"/>
  <c r="BB10" i="7"/>
  <c r="BB9" i="7" s="1"/>
  <c r="BJ7" i="3"/>
  <c r="BK10" i="7"/>
  <c r="BK9" i="7" s="1"/>
  <c r="V7" i="3"/>
  <c r="W10" i="7"/>
  <c r="W9" i="7" s="1"/>
  <c r="BB7" i="3"/>
  <c r="BC10" i="7"/>
  <c r="BC9" i="7" s="1"/>
  <c r="Y7" i="3"/>
  <c r="Z10" i="7"/>
  <c r="Z9" i="7" s="1"/>
  <c r="O7" i="3"/>
  <c r="P10" i="7"/>
  <c r="P9" i="7" s="1"/>
  <c r="X7" i="3"/>
  <c r="Y10" i="7"/>
  <c r="Y9" i="7" s="1"/>
  <c r="BH7" i="3"/>
  <c r="BI10" i="7"/>
  <c r="BI9" i="7" s="1"/>
  <c r="BD7" i="3"/>
  <c r="BE10" i="7"/>
  <c r="BE9" i="7" s="1"/>
  <c r="BE7" i="3"/>
  <c r="BF10" i="7"/>
  <c r="BF9" i="7" s="1"/>
  <c r="Y28" i="10"/>
  <c r="Y22" i="10" s="1"/>
  <c r="Z44" i="3" s="1"/>
  <c r="X29" i="10"/>
  <c r="Z12" i="11" s="1"/>
  <c r="AU27" i="10"/>
  <c r="AU34" i="10" s="1"/>
  <c r="AT26" i="10"/>
  <c r="AT33" i="10" s="1"/>
  <c r="AT25" i="10"/>
  <c r="AT32" i="10" s="1"/>
  <c r="AT24" i="10"/>
  <c r="AT31" i="10" s="1"/>
  <c r="Z30" i="10"/>
  <c r="DL10" i="5"/>
  <c r="DM23" i="3" s="1"/>
  <c r="DN21" i="7" s="1"/>
  <c r="DA23" i="3"/>
  <c r="DB21" i="7" s="1"/>
  <c r="DK9" i="5"/>
  <c r="DL22" i="3" s="1"/>
  <c r="DM20" i="7" s="1"/>
  <c r="CZ22" i="3"/>
  <c r="DA20" i="7" s="1"/>
  <c r="BG30" i="7"/>
  <c r="DJ13" i="5"/>
  <c r="CX12" i="5"/>
  <c r="CY26" i="3"/>
  <c r="DJ20" i="3"/>
  <c r="DI6" i="5"/>
  <c r="DJ8" i="5"/>
  <c r="DK21" i="3" s="1"/>
  <c r="DL19" i="7" s="1"/>
  <c r="CY21" i="3"/>
  <c r="CZ19" i="7" s="1"/>
  <c r="CN32" i="3"/>
  <c r="CY19" i="5"/>
  <c r="CM18" i="5"/>
  <c r="CY30" i="7"/>
  <c r="BG25" i="5"/>
  <c r="AV39" i="3"/>
  <c r="AW37" i="7" s="1"/>
  <c r="BR33" i="3"/>
  <c r="BS31" i="7" s="1"/>
  <c r="CC20" i="5"/>
  <c r="BG35" i="3"/>
  <c r="BH33" i="7" s="1"/>
  <c r="BR21" i="5"/>
  <c r="DJ20" i="5"/>
  <c r="DK33" i="3" s="1"/>
  <c r="DL31" i="7" s="1"/>
  <c r="CY33" i="3"/>
  <c r="CZ31" i="7" s="1"/>
  <c r="DJ23" i="5"/>
  <c r="DK37" i="3" s="1"/>
  <c r="DL35" i="7" s="1"/>
  <c r="CY37" i="3"/>
  <c r="CZ35" i="7" s="1"/>
  <c r="CY38" i="3"/>
  <c r="CZ36" i="7" s="1"/>
  <c r="DJ24" i="5"/>
  <c r="DK38" i="3" s="1"/>
  <c r="DL36" i="7" s="1"/>
  <c r="CN11" i="5"/>
  <c r="CC24" i="3"/>
  <c r="CD22" i="7" s="1"/>
  <c r="DJ22" i="5"/>
  <c r="DK36" i="3" s="1"/>
  <c r="DL34" i="7" s="1"/>
  <c r="CY36" i="3"/>
  <c r="CZ34" i="7" s="1"/>
  <c r="CN30" i="7"/>
  <c r="BR26" i="5"/>
  <c r="BG40" i="3"/>
  <c r="BH38" i="7" s="1"/>
  <c r="AV35" i="3"/>
  <c r="AW33" i="7" s="1"/>
  <c r="BG21" i="5"/>
  <c r="CC22" i="5"/>
  <c r="BR36" i="3"/>
  <c r="BS34" i="7" s="1"/>
  <c r="BS22" i="3"/>
  <c r="BT20" i="7" s="1"/>
  <c r="CD9" i="5"/>
  <c r="DA16" i="5"/>
  <c r="CP29" i="3"/>
  <c r="CQ27" i="7" s="1"/>
  <c r="CY13" i="5"/>
  <c r="CN26" i="3"/>
  <c r="CM12" i="5"/>
  <c r="CC38" i="3"/>
  <c r="CD36" i="7" s="1"/>
  <c r="CN24" i="5"/>
  <c r="BG36" i="3"/>
  <c r="BH34" i="7" s="1"/>
  <c r="BR22" i="5"/>
  <c r="CB6" i="5"/>
  <c r="CC20" i="3"/>
  <c r="CN7" i="5"/>
  <c r="CY21" i="5"/>
  <c r="CN35" i="3"/>
  <c r="CO33" i="7" s="1"/>
  <c r="CY35" i="3"/>
  <c r="CZ33" i="7" s="1"/>
  <c r="DJ21" i="5"/>
  <c r="DK35" i="3" s="1"/>
  <c r="DL33" i="7" s="1"/>
  <c r="CY24" i="5"/>
  <c r="CN38" i="3"/>
  <c r="CO36" i="7" s="1"/>
  <c r="CY23" i="5"/>
  <c r="CN37" i="3"/>
  <c r="CO35" i="7" s="1"/>
  <c r="CC18" i="7"/>
  <c r="CC17" i="7" s="1"/>
  <c r="CB19" i="3"/>
  <c r="AK24" i="7"/>
  <c r="AK23" i="7" s="1"/>
  <c r="AJ25" i="3"/>
  <c r="AX23" i="3"/>
  <c r="AY21" i="7" s="1"/>
  <c r="BI10" i="5"/>
  <c r="BR7" i="5"/>
  <c r="BF6" i="5"/>
  <c r="BG20" i="3"/>
  <c r="CC24" i="5"/>
  <c r="BR38" i="3"/>
  <c r="BS36" i="7" s="1"/>
  <c r="BR35" i="3"/>
  <c r="BS33" i="7" s="1"/>
  <c r="CC21" i="5"/>
  <c r="BR13" i="5"/>
  <c r="BG26" i="3"/>
  <c r="BF12" i="5"/>
  <c r="Z18" i="7"/>
  <c r="Z17" i="7" s="1"/>
  <c r="Y19" i="3"/>
  <c r="CY20" i="5"/>
  <c r="CN33" i="3"/>
  <c r="CO31" i="7" s="1"/>
  <c r="BG20" i="5"/>
  <c r="AV33" i="3"/>
  <c r="AW31" i="7" s="1"/>
  <c r="BG24" i="5"/>
  <c r="AV38" i="3"/>
  <c r="AW36" i="7" s="1"/>
  <c r="BH14" i="5"/>
  <c r="AW27" i="3"/>
  <c r="AX25" i="7" s="1"/>
  <c r="CP16" i="5"/>
  <c r="CE29" i="3"/>
  <c r="CF27" i="7" s="1"/>
  <c r="DJ17" i="5"/>
  <c r="DK30" i="3" s="1"/>
  <c r="DL28" i="7" s="1"/>
  <c r="CY30" i="3"/>
  <c r="CZ28" i="7" s="1"/>
  <c r="BR8" i="5"/>
  <c r="BG21" i="3"/>
  <c r="BH19" i="7" s="1"/>
  <c r="BG17" i="5"/>
  <c r="AV30" i="3"/>
  <c r="AW28" i="7" s="1"/>
  <c r="BR32" i="3"/>
  <c r="BQ18" i="5"/>
  <c r="CC19" i="5"/>
  <c r="CM25" i="3"/>
  <c r="CN24" i="7"/>
  <c r="CN23" i="7" s="1"/>
  <c r="AV36" i="3"/>
  <c r="AW34" i="7" s="1"/>
  <c r="BG22" i="5"/>
  <c r="CX19" i="3"/>
  <c r="CY18" i="7"/>
  <c r="CY17" i="7" s="1"/>
  <c r="CY26" i="5"/>
  <c r="CN40" i="3"/>
  <c r="CO38" i="7" s="1"/>
  <c r="CC37" i="3"/>
  <c r="CD35" i="7" s="1"/>
  <c r="CN23" i="5"/>
  <c r="CC30" i="7"/>
  <c r="O24" i="7"/>
  <c r="O23" i="7" s="1"/>
  <c r="N25" i="3"/>
  <c r="BS9" i="5"/>
  <c r="BH22" i="3"/>
  <c r="BI20" i="7" s="1"/>
  <c r="CD14" i="5"/>
  <c r="BS27" i="3"/>
  <c r="BT25" i="7" s="1"/>
  <c r="AL27" i="3"/>
  <c r="AM25" i="7" s="1"/>
  <c r="AW14" i="5"/>
  <c r="CN24" i="3"/>
  <c r="CO22" i="7" s="1"/>
  <c r="CY11" i="5"/>
  <c r="CC40" i="3"/>
  <c r="CD38" i="7" s="1"/>
  <c r="CN26" i="5"/>
  <c r="BT16" i="5"/>
  <c r="BI29" i="3"/>
  <c r="BJ27" i="7" s="1"/>
  <c r="AK8" i="5"/>
  <c r="Z21" i="3"/>
  <c r="AA19" i="7" s="1"/>
  <c r="CO14" i="5"/>
  <c r="CD27" i="3"/>
  <c r="CE25" i="7" s="1"/>
  <c r="BR25" i="5"/>
  <c r="BG39" i="3"/>
  <c r="BH37" i="7" s="1"/>
  <c r="Z32" i="3"/>
  <c r="Y18" i="5"/>
  <c r="AK19" i="5"/>
  <c r="BR26" i="3"/>
  <c r="BQ12" i="5"/>
  <c r="CC13" i="5"/>
  <c r="Y25" i="3"/>
  <c r="Z24" i="7"/>
  <c r="Z23" i="7" s="1"/>
  <c r="BR39" i="3"/>
  <c r="BS37" i="7" s="1"/>
  <c r="CC25" i="5"/>
  <c r="CZ9" i="5"/>
  <c r="CO22" i="3"/>
  <c r="CP20" i="7" s="1"/>
  <c r="BH9" i="5"/>
  <c r="AW22" i="3"/>
  <c r="AX20" i="7" s="1"/>
  <c r="DJ11" i="5"/>
  <c r="DK24" i="3" s="1"/>
  <c r="DL22" i="7" s="1"/>
  <c r="CY24" i="3"/>
  <c r="CZ22" i="7" s="1"/>
  <c r="BR23" i="5"/>
  <c r="BG37" i="3"/>
  <c r="BH35" i="7" s="1"/>
  <c r="BR18" i="7"/>
  <c r="BR17" i="7" s="1"/>
  <c r="BQ19" i="3"/>
  <c r="Z30" i="7"/>
  <c r="Z29" i="7" s="1"/>
  <c r="Y31" i="3"/>
  <c r="O18" i="7"/>
  <c r="O17" i="7" s="1"/>
  <c r="N19" i="3"/>
  <c r="AK23" i="5"/>
  <c r="Z37" i="3"/>
  <c r="AA35" i="7" s="1"/>
  <c r="DJ24" i="7"/>
  <c r="DJ23" i="7" s="1"/>
  <c r="DI25" i="3"/>
  <c r="BS14" i="5"/>
  <c r="BH27" i="3"/>
  <c r="BI25" i="7" s="1"/>
  <c r="AV18" i="7"/>
  <c r="AV17" i="7" s="1"/>
  <c r="AU19" i="3"/>
  <c r="DI19" i="3"/>
  <c r="DJ18" i="7"/>
  <c r="DJ17" i="7" s="1"/>
  <c r="AV21" i="5"/>
  <c r="AK35" i="3"/>
  <c r="AL33" i="7" s="1"/>
  <c r="CY40" i="3"/>
  <c r="CZ38" i="7" s="1"/>
  <c r="DJ26" i="5"/>
  <c r="DK40" i="3" s="1"/>
  <c r="DL38" i="7" s="1"/>
  <c r="AV24" i="7"/>
  <c r="AV23" i="7" s="1"/>
  <c r="AU25" i="3"/>
  <c r="Z36" i="3"/>
  <c r="AA34" i="7" s="1"/>
  <c r="AK22" i="5"/>
  <c r="Z33" i="3"/>
  <c r="AA31" i="7" s="1"/>
  <c r="AK20" i="5"/>
  <c r="BR30" i="7"/>
  <c r="CC26" i="5"/>
  <c r="BR40" i="3"/>
  <c r="BS38" i="7" s="1"/>
  <c r="CN18" i="7"/>
  <c r="CN17" i="7" s="1"/>
  <c r="CM19" i="3"/>
  <c r="BG26" i="5"/>
  <c r="AV40" i="3"/>
  <c r="AW38" i="7" s="1"/>
  <c r="CY8" i="5"/>
  <c r="CN21" i="3"/>
  <c r="CO19" i="7" s="1"/>
  <c r="BR19" i="5"/>
  <c r="BG32" i="3"/>
  <c r="BF18" i="5"/>
  <c r="AK30" i="3"/>
  <c r="AL28" i="7" s="1"/>
  <c r="AV17" i="5"/>
  <c r="AK33" i="3"/>
  <c r="AL31" i="7" s="1"/>
  <c r="AV20" i="5"/>
  <c r="CC23" i="5"/>
  <c r="BR37" i="3"/>
  <c r="BS35" i="7" s="1"/>
  <c r="Z26" i="3"/>
  <c r="AK13" i="5"/>
  <c r="Y12" i="5"/>
  <c r="BT23" i="3"/>
  <c r="BU21" i="7" s="1"/>
  <c r="CE10" i="5"/>
  <c r="BG11" i="5"/>
  <c r="AV24" i="3"/>
  <c r="AW22" i="7" s="1"/>
  <c r="CP23" i="3"/>
  <c r="CQ21" i="7" s="1"/>
  <c r="DA10" i="5"/>
  <c r="AK24" i="3"/>
  <c r="AL22" i="7" s="1"/>
  <c r="AV11" i="5"/>
  <c r="CC36" i="3"/>
  <c r="CD34" i="7" s="1"/>
  <c r="CN22" i="5"/>
  <c r="AU18" i="5"/>
  <c r="AV32" i="3"/>
  <c r="BG19" i="5"/>
  <c r="CO27" i="3"/>
  <c r="CP25" i="7" s="1"/>
  <c r="CZ14" i="5"/>
  <c r="CO15" i="5"/>
  <c r="CD28" i="3"/>
  <c r="CE26" i="7" s="1"/>
  <c r="O30" i="7"/>
  <c r="O29" i="7" s="1"/>
  <c r="N31" i="3"/>
  <c r="AK36" i="3"/>
  <c r="AL34" i="7" s="1"/>
  <c r="AV22" i="5"/>
  <c r="CO9" i="5"/>
  <c r="CD22" i="3"/>
  <c r="CE20" i="7" s="1"/>
  <c r="BS15" i="5"/>
  <c r="BH28" i="3"/>
  <c r="BI26" i="7" s="1"/>
  <c r="CN17" i="5"/>
  <c r="CC30" i="3"/>
  <c r="CD28" i="7" s="1"/>
  <c r="CZ15" i="5"/>
  <c r="CO28" i="3"/>
  <c r="CP26" i="7" s="1"/>
  <c r="BR24" i="3"/>
  <c r="BS22" i="7" s="1"/>
  <c r="CC11" i="5"/>
  <c r="Z38" i="3"/>
  <c r="AA36" i="7" s="1"/>
  <c r="AK24" i="5"/>
  <c r="AK25" i="5"/>
  <c r="Z39" i="3"/>
  <c r="AA37" i="7" s="1"/>
  <c r="CY17" i="5"/>
  <c r="CN30" i="3"/>
  <c r="CO28" i="7" s="1"/>
  <c r="BR24" i="5"/>
  <c r="BG38" i="3"/>
  <c r="BH36" i="7" s="1"/>
  <c r="CZ28" i="3"/>
  <c r="DA26" i="7" s="1"/>
  <c r="DK15" i="5"/>
  <c r="DL28" i="3" s="1"/>
  <c r="DM26" i="7" s="1"/>
  <c r="Z20" i="3"/>
  <c r="AK7" i="5"/>
  <c r="Y6" i="5"/>
  <c r="BR17" i="5"/>
  <c r="BG30" i="3"/>
  <c r="BH28" i="7" s="1"/>
  <c r="CN20" i="3"/>
  <c r="CY7" i="5"/>
  <c r="CM6" i="5"/>
  <c r="CC39" i="3"/>
  <c r="CD37" i="7" s="1"/>
  <c r="CN25" i="5"/>
  <c r="CN13" i="5"/>
  <c r="CC26" i="3"/>
  <c r="CB12" i="5"/>
  <c r="BG13" i="5"/>
  <c r="AV26" i="3"/>
  <c r="AU12" i="5"/>
  <c r="BR11" i="5"/>
  <c r="BG24" i="3"/>
  <c r="BH22" i="7" s="1"/>
  <c r="DJ30" i="7"/>
  <c r="CY25" i="5"/>
  <c r="CN39" i="3"/>
  <c r="CO37" i="7" s="1"/>
  <c r="AV20" i="3"/>
  <c r="AU6" i="5"/>
  <c r="BG7" i="5"/>
  <c r="CX25" i="3"/>
  <c r="CY24" i="7"/>
  <c r="CY23" i="7" s="1"/>
  <c r="CY22" i="5"/>
  <c r="CN36" i="3"/>
  <c r="CO34" i="7" s="1"/>
  <c r="BS28" i="3"/>
  <c r="BT26" i="7" s="1"/>
  <c r="CD15" i="5"/>
  <c r="AK20" i="3"/>
  <c r="AJ6" i="5"/>
  <c r="AV7" i="5"/>
  <c r="AV21" i="3"/>
  <c r="AW19" i="7" s="1"/>
  <c r="BG8" i="5"/>
  <c r="BG18" i="7"/>
  <c r="BG17" i="7" s="1"/>
  <c r="BF19" i="3"/>
  <c r="BR30" i="3"/>
  <c r="BS28" i="7" s="1"/>
  <c r="CC17" i="5"/>
  <c r="CY20" i="3"/>
  <c r="CX6" i="5"/>
  <c r="DJ7" i="5"/>
  <c r="CC35" i="3"/>
  <c r="CD33" i="7" s="1"/>
  <c r="CN21" i="5"/>
  <c r="CC21" i="3"/>
  <c r="CD19" i="7" s="1"/>
  <c r="CN8" i="5"/>
  <c r="CN20" i="5"/>
  <c r="CC33" i="3"/>
  <c r="CD31" i="7" s="1"/>
  <c r="BG23" i="5"/>
  <c r="AV37" i="3"/>
  <c r="AW35" i="7" s="1"/>
  <c r="CZ27" i="3"/>
  <c r="DA25" i="7" s="1"/>
  <c r="DK14" i="5"/>
  <c r="DL27" i="3" s="1"/>
  <c r="DM25" i="7" s="1"/>
  <c r="AV30" i="7"/>
  <c r="AK40" i="3"/>
  <c r="AL38" i="7" s="1"/>
  <c r="AV26" i="5"/>
  <c r="AK39" i="3"/>
  <c r="AL37" i="7" s="1"/>
  <c r="AV25" i="5"/>
  <c r="DJ32" i="3"/>
  <c r="DI18" i="5"/>
  <c r="AW15" i="5"/>
  <c r="AL28" i="3"/>
  <c r="AM26" i="7" s="1"/>
  <c r="Z35" i="3"/>
  <c r="AA33" i="7" s="1"/>
  <c r="AK21" i="5"/>
  <c r="AK30" i="7"/>
  <c r="DL16" i="5"/>
  <c r="DM29" i="3" s="1"/>
  <c r="DN27" i="7" s="1"/>
  <c r="DA29" i="3"/>
  <c r="DB27" i="7" s="1"/>
  <c r="BG24" i="7"/>
  <c r="BG23" i="7" s="1"/>
  <c r="BF25" i="3"/>
  <c r="DJ19" i="5"/>
  <c r="CY32" i="3"/>
  <c r="CX18" i="5"/>
  <c r="AK26" i="3"/>
  <c r="AV13" i="5"/>
  <c r="AJ12" i="5"/>
  <c r="DJ25" i="5"/>
  <c r="DK39" i="3" s="1"/>
  <c r="DL37" i="7" s="1"/>
  <c r="CY39" i="3"/>
  <c r="CZ37" i="7" s="1"/>
  <c r="BI16" i="5"/>
  <c r="AX29" i="3"/>
  <c r="AY27" i="7" s="1"/>
  <c r="CC24" i="7"/>
  <c r="CC23" i="7" s="1"/>
  <c r="CB25" i="3"/>
  <c r="BT29" i="3"/>
  <c r="BU27" i="7" s="1"/>
  <c r="CE16" i="5"/>
  <c r="AK21" i="3"/>
  <c r="AL19" i="7" s="1"/>
  <c r="AV8" i="5"/>
  <c r="Z30" i="3"/>
  <c r="AA28" i="7" s="1"/>
  <c r="AK17" i="5"/>
  <c r="AL22" i="3"/>
  <c r="AM20" i="7" s="1"/>
  <c r="AW9" i="5"/>
  <c r="AK32" i="3"/>
  <c r="AV19" i="5"/>
  <c r="AJ18" i="5"/>
  <c r="BH15" i="5"/>
  <c r="AW28" i="3"/>
  <c r="AX26" i="7" s="1"/>
  <c r="CC8" i="5"/>
  <c r="BR21" i="3"/>
  <c r="BS19" i="7" s="1"/>
  <c r="BR24" i="7"/>
  <c r="BR23" i="7" s="1"/>
  <c r="BQ25" i="3"/>
  <c r="BR20" i="5"/>
  <c r="BG33" i="3"/>
  <c r="BH31" i="7" s="1"/>
  <c r="AK11" i="5"/>
  <c r="Z24" i="3"/>
  <c r="AA22" i="7" s="1"/>
  <c r="BI23" i="3"/>
  <c r="BJ21" i="7" s="1"/>
  <c r="BT10" i="5"/>
  <c r="CP10" i="5"/>
  <c r="CE23" i="3"/>
  <c r="CF21" i="7" s="1"/>
  <c r="AV24" i="5"/>
  <c r="AK38" i="3"/>
  <c r="AL36" i="7" s="1"/>
  <c r="AJ19" i="3"/>
  <c r="AK18" i="7"/>
  <c r="AK17" i="7" s="1"/>
  <c r="DJ26" i="3"/>
  <c r="DI12" i="5"/>
  <c r="Z40" i="3"/>
  <c r="AA38" i="7" s="1"/>
  <c r="AK26" i="5"/>
  <c r="AK37" i="3"/>
  <c r="AL35" i="7" s="1"/>
  <c r="AV23" i="5"/>
  <c r="CN19" i="5"/>
  <c r="CB18" i="5"/>
  <c r="CC32" i="3"/>
  <c r="BQ6" i="5"/>
  <c r="CC7" i="5"/>
  <c r="BR20" i="3"/>
  <c r="AT22" i="9"/>
  <c r="AT26" i="9" s="1"/>
  <c r="AU18" i="9" s="1"/>
  <c r="AC23" i="9"/>
  <c r="AC27" i="9" s="1"/>
  <c r="AD19" i="9" s="1"/>
  <c r="BT28" i="2"/>
  <c r="BU8" i="3" s="1"/>
  <c r="BL28" i="2"/>
  <c r="BM8" i="3" s="1"/>
  <c r="BR28" i="2"/>
  <c r="BS8" i="3" s="1"/>
  <c r="BS28" i="2"/>
  <c r="BT8" i="3" s="1"/>
  <c r="BK28" i="2"/>
  <c r="BL8" i="3" s="1"/>
  <c r="BJ28" i="2"/>
  <c r="BK8" i="3" s="1"/>
  <c r="BQ28" i="2"/>
  <c r="BR8" i="3" s="1"/>
  <c r="BP28" i="2"/>
  <c r="BQ8" i="3" s="1"/>
  <c r="BM28" i="2"/>
  <c r="BN8" i="3" s="1"/>
  <c r="BU28" i="2"/>
  <c r="BV8" i="3" s="1"/>
  <c r="BO28" i="2"/>
  <c r="BP8" i="3" s="1"/>
  <c r="BN28" i="2"/>
  <c r="BO8" i="3" s="1"/>
  <c r="H25" i="2"/>
  <c r="K87" i="4"/>
  <c r="L73" i="4"/>
  <c r="L54" i="4"/>
  <c r="P34" i="4"/>
  <c r="M76" i="4"/>
  <c r="O30" i="4"/>
  <c r="M72" i="4"/>
  <c r="P16" i="4"/>
  <c r="M58" i="4"/>
  <c r="O35" i="4"/>
  <c r="M77" i="4"/>
  <c r="P22" i="4"/>
  <c r="M64" i="4"/>
  <c r="M60" i="4" s="1"/>
  <c r="N18" i="4"/>
  <c r="O14" i="4"/>
  <c r="M56" i="4"/>
  <c r="P15" i="4"/>
  <c r="M57" i="4"/>
  <c r="Q21" i="4"/>
  <c r="O63" i="4"/>
  <c r="O43" i="4"/>
  <c r="M85" i="4"/>
  <c r="P20" i="4"/>
  <c r="N62" i="4"/>
  <c r="N60" i="4" s="1"/>
  <c r="O11" i="4"/>
  <c r="M53" i="4"/>
  <c r="M50" i="4" s="1"/>
  <c r="L68" i="4"/>
  <c r="P33" i="4"/>
  <c r="M75" i="4"/>
  <c r="P25" i="4"/>
  <c r="M67" i="4"/>
  <c r="M65" i="4" s="1"/>
  <c r="O37" i="4"/>
  <c r="M79" i="4"/>
  <c r="O40" i="4"/>
  <c r="M82" i="4"/>
  <c r="M80" i="4" s="1"/>
  <c r="O28" i="4"/>
  <c r="M70" i="4"/>
  <c r="W10" i="4"/>
  <c r="U52" i="4"/>
  <c r="O29" i="4"/>
  <c r="M71" i="4"/>
  <c r="P17" i="4"/>
  <c r="M59" i="4"/>
  <c r="O44" i="4"/>
  <c r="M86" i="4"/>
  <c r="O36" i="4"/>
  <c r="M78" i="4"/>
  <c r="O32" i="4"/>
  <c r="N74" i="4" s="1"/>
  <c r="N31" i="4"/>
  <c r="P19" i="4"/>
  <c r="O61" i="4" s="1"/>
  <c r="O18" i="4"/>
  <c r="O13" i="4"/>
  <c r="N55" i="4" s="1"/>
  <c r="N12" i="4"/>
  <c r="O24" i="4"/>
  <c r="N66" i="4" s="1"/>
  <c r="N65" i="4" s="1"/>
  <c r="N23" i="4"/>
  <c r="M45" i="4"/>
  <c r="O27" i="4"/>
  <c r="N69" i="4" s="1"/>
  <c r="N26" i="4"/>
  <c r="O39" i="4"/>
  <c r="N81" i="4" s="1"/>
  <c r="N38" i="4"/>
  <c r="O9" i="4"/>
  <c r="N51" i="4" s="1"/>
  <c r="N8" i="4"/>
  <c r="P42" i="4"/>
  <c r="O84" i="4" s="1"/>
  <c r="BU42" i="1"/>
  <c r="BM42" i="1"/>
  <c r="BT42" i="1"/>
  <c r="BL42" i="1"/>
  <c r="BS42" i="1"/>
  <c r="BK42" i="1"/>
  <c r="BR42" i="1"/>
  <c r="BJ42" i="1"/>
  <c r="BQ42" i="1"/>
  <c r="BP42" i="1"/>
  <c r="BO42" i="1"/>
  <c r="BN42" i="1"/>
  <c r="G12" i="2"/>
  <c r="H36" i="1"/>
  <c r="I18" i="1"/>
  <c r="I31" i="1" s="1"/>
  <c r="I7" i="2" s="1"/>
  <c r="I20" i="2" s="1"/>
  <c r="I21" i="1"/>
  <c r="I34" i="1" s="1"/>
  <c r="I10" i="2" s="1"/>
  <c r="I23" i="2" s="1"/>
  <c r="I22" i="1"/>
  <c r="I35" i="1" s="1"/>
  <c r="I11" i="2" s="1"/>
  <c r="I24" i="2" s="1"/>
  <c r="I20" i="1"/>
  <c r="I33" i="1" s="1"/>
  <c r="I9" i="2" s="1"/>
  <c r="I22" i="2" s="1"/>
  <c r="I19" i="1"/>
  <c r="I32" i="1" s="1"/>
  <c r="I8" i="2" s="1"/>
  <c r="I21" i="2" s="1"/>
  <c r="K6" i="1"/>
  <c r="K9" i="1" s="1"/>
  <c r="J9" i="1"/>
  <c r="H23" i="1"/>
  <c r="AM21" i="6" l="1"/>
  <c r="AN6" i="7" s="1"/>
  <c r="AN5" i="7" s="1"/>
  <c r="AG6" i="7"/>
  <c r="AG5" i="7" s="1"/>
  <c r="AN21" i="6"/>
  <c r="AN16" i="6" s="1"/>
  <c r="G20" i="11"/>
  <c r="H20" i="11" s="1"/>
  <c r="F48" i="3"/>
  <c r="G24" i="11" s="1"/>
  <c r="AA21" i="6"/>
  <c r="AA16" i="6" s="1"/>
  <c r="V21" i="6"/>
  <c r="V16" i="6" s="1"/>
  <c r="C48" i="3"/>
  <c r="D24" i="11" s="1"/>
  <c r="D22" i="11" s="1"/>
  <c r="E23" i="11" s="1"/>
  <c r="L16" i="7"/>
  <c r="K14" i="3"/>
  <c r="C12" i="7"/>
  <c r="D19" i="11"/>
  <c r="D10" i="11"/>
  <c r="BC14" i="7"/>
  <c r="AZ14" i="7"/>
  <c r="Z21" i="6"/>
  <c r="Z16" i="6" s="1"/>
  <c r="Y21" i="6"/>
  <c r="Y16" i="6" s="1"/>
  <c r="AQ21" i="6"/>
  <c r="AR6" i="7" s="1"/>
  <c r="AR5" i="7" s="1"/>
  <c r="BK14" i="7"/>
  <c r="T21" i="6"/>
  <c r="BF14" i="7"/>
  <c r="BI14" i="7"/>
  <c r="BJ14" i="7"/>
  <c r="BB14" i="7"/>
  <c r="BH14" i="7"/>
  <c r="BG14" i="7"/>
  <c r="BE14" i="7"/>
  <c r="BD14" i="7"/>
  <c r="O21" i="6"/>
  <c r="P6" i="7" s="1"/>
  <c r="P5" i="7" s="1"/>
  <c r="BA14" i="7"/>
  <c r="AB21" i="6"/>
  <c r="AC6" i="7" s="1"/>
  <c r="AC5" i="7" s="1"/>
  <c r="D9" i="11"/>
  <c r="AC16" i="6"/>
  <c r="AD6" i="7"/>
  <c r="AD5" i="7" s="1"/>
  <c r="AM16" i="6"/>
  <c r="AO6" i="7"/>
  <c r="AO5" i="7" s="1"/>
  <c r="BN20" i="6"/>
  <c r="BN105" i="4"/>
  <c r="BO17" i="3" s="1"/>
  <c r="BP15" i="7" s="1"/>
  <c r="BN93" i="4"/>
  <c r="BO16" i="3" s="1"/>
  <c r="BO5" i="3"/>
  <c r="BO4" i="3" s="1"/>
  <c r="BN6" i="12" s="1"/>
  <c r="BL20" i="6"/>
  <c r="BL93" i="4"/>
  <c r="BM16" i="3" s="1"/>
  <c r="BL105" i="4"/>
  <c r="BM17" i="3" s="1"/>
  <c r="BN15" i="7" s="1"/>
  <c r="BM5" i="3"/>
  <c r="BM4" i="3" s="1"/>
  <c r="BL6" i="12" s="1"/>
  <c r="L87" i="4"/>
  <c r="E42" i="7"/>
  <c r="E70" i="7" s="1"/>
  <c r="AL16" i="6"/>
  <c r="AM6" i="7"/>
  <c r="AM5" i="7" s="1"/>
  <c r="BH25" i="6"/>
  <c r="BF23" i="6"/>
  <c r="BE22" i="6"/>
  <c r="BI26" i="6"/>
  <c r="BG24" i="6"/>
  <c r="T16" i="6"/>
  <c r="U6" i="7"/>
  <c r="U5" i="7" s="1"/>
  <c r="R21" i="6"/>
  <c r="AJ16" i="6"/>
  <c r="AK6" i="7"/>
  <c r="AK5" i="7" s="1"/>
  <c r="AA25" i="9"/>
  <c r="AA20" i="9"/>
  <c r="AB52" i="7" s="1"/>
  <c r="AB50" i="7" s="1"/>
  <c r="AB55" i="7" s="1"/>
  <c r="Q21" i="6"/>
  <c r="BM26" i="6"/>
  <c r="BI22" i="6"/>
  <c r="BK24" i="6"/>
  <c r="BJ23" i="6"/>
  <c r="BL25" i="6"/>
  <c r="AU21" i="6"/>
  <c r="BO20" i="6"/>
  <c r="BO105" i="4"/>
  <c r="BP17" i="3" s="1"/>
  <c r="BQ15" i="7" s="1"/>
  <c r="BO93" i="4"/>
  <c r="BP16" i="3" s="1"/>
  <c r="BP5" i="3"/>
  <c r="BP4" i="3" s="1"/>
  <c r="BO6" i="12" s="1"/>
  <c r="BT20" i="6"/>
  <c r="BT105" i="4"/>
  <c r="BU17" i="3" s="1"/>
  <c r="BV15" i="7" s="1"/>
  <c r="BT93" i="4"/>
  <c r="BU16" i="3" s="1"/>
  <c r="BU5" i="3"/>
  <c r="BU4" i="3" s="1"/>
  <c r="BT6" i="12" s="1"/>
  <c r="AK16" i="6"/>
  <c r="AL6" i="7"/>
  <c r="AL5" i="7" s="1"/>
  <c r="AI16" i="6"/>
  <c r="AJ6" i="7"/>
  <c r="AJ5" i="7" s="1"/>
  <c r="AO21" i="6"/>
  <c r="BB24" i="6"/>
  <c r="BD26" i="6"/>
  <c r="AZ22" i="6"/>
  <c r="BA23" i="6"/>
  <c r="BC25" i="6"/>
  <c r="K99" i="4"/>
  <c r="L18" i="3" s="1"/>
  <c r="L15" i="3"/>
  <c r="M7" i="12"/>
  <c r="M8" i="12" s="1"/>
  <c r="M9" i="12" s="1"/>
  <c r="AV21" i="6"/>
  <c r="S21" i="6"/>
  <c r="L13" i="7"/>
  <c r="L12" i="7" s="1"/>
  <c r="K13" i="3"/>
  <c r="K42" i="3" s="1"/>
  <c r="BD22" i="6"/>
  <c r="BF24" i="6"/>
  <c r="BE23" i="6"/>
  <c r="BG25" i="6"/>
  <c r="BH26" i="6"/>
  <c r="BH23" i="6"/>
  <c r="BK26" i="6"/>
  <c r="BG22" i="6"/>
  <c r="BJ25" i="6"/>
  <c r="BI24" i="6"/>
  <c r="AB32" i="7"/>
  <c r="AB29" i="7" s="1"/>
  <c r="AB34" i="3"/>
  <c r="AB31" i="3" s="1"/>
  <c r="AA7" i="12" s="1"/>
  <c r="AA8" i="12" s="1"/>
  <c r="AA9" i="12" s="1"/>
  <c r="AE16" i="6"/>
  <c r="AF6" i="7"/>
  <c r="AF5" i="7" s="1"/>
  <c r="AH16" i="6"/>
  <c r="AI6" i="7"/>
  <c r="AI5" i="7" s="1"/>
  <c r="AP21" i="6"/>
  <c r="AW21" i="6"/>
  <c r="BP20" i="6"/>
  <c r="BP93" i="4"/>
  <c r="BQ16" i="3" s="1"/>
  <c r="BP105" i="4"/>
  <c r="BQ17" i="3" s="1"/>
  <c r="BR15" i="7" s="1"/>
  <c r="BQ5" i="3"/>
  <c r="BQ4" i="3" s="1"/>
  <c r="BP6" i="12" s="1"/>
  <c r="BQ20" i="6"/>
  <c r="BQ105" i="4"/>
  <c r="BR17" i="3" s="1"/>
  <c r="BS15" i="7" s="1"/>
  <c r="BQ93" i="4"/>
  <c r="BR16" i="3" s="1"/>
  <c r="BR5" i="3"/>
  <c r="BR4" i="3" s="1"/>
  <c r="BQ6" i="12" s="1"/>
  <c r="BC24" i="6"/>
  <c r="BD25" i="6"/>
  <c r="BA22" i="6"/>
  <c r="BE26" i="6"/>
  <c r="BB23" i="6"/>
  <c r="BC23" i="6"/>
  <c r="BF26" i="6"/>
  <c r="BB22" i="6"/>
  <c r="BD24" i="6"/>
  <c r="BE25" i="6"/>
  <c r="W21" i="6"/>
  <c r="BS20" i="6"/>
  <c r="BS105" i="4"/>
  <c r="BT17" i="3" s="1"/>
  <c r="BU15" i="7" s="1"/>
  <c r="BS93" i="4"/>
  <c r="BT16" i="3" s="1"/>
  <c r="BT5" i="3"/>
  <c r="BT4" i="3" s="1"/>
  <c r="BS6" i="12" s="1"/>
  <c r="BL26" i="6"/>
  <c r="BK25" i="6"/>
  <c r="BJ24" i="6"/>
  <c r="BH22" i="6"/>
  <c r="BI23" i="6"/>
  <c r="BU20" i="6"/>
  <c r="BU105" i="4"/>
  <c r="BV17" i="3" s="1"/>
  <c r="BW15" i="7" s="1"/>
  <c r="BU93" i="4"/>
  <c r="BV16" i="3" s="1"/>
  <c r="BV5" i="3"/>
  <c r="BV4" i="3" s="1"/>
  <c r="BU6" i="12" s="1"/>
  <c r="BJ20" i="6"/>
  <c r="BJ105" i="4"/>
  <c r="BK17" i="3" s="1"/>
  <c r="BL15" i="7" s="1"/>
  <c r="BJ93" i="4"/>
  <c r="BK16" i="3" s="1"/>
  <c r="BK5" i="3"/>
  <c r="BK4" i="3" s="1"/>
  <c r="BJ6" i="12" s="1"/>
  <c r="C8" i="7"/>
  <c r="C42" i="7" s="1"/>
  <c r="C70" i="7" s="1"/>
  <c r="C71" i="7" s="1"/>
  <c r="D69" i="7" s="1"/>
  <c r="D5" i="11" s="1"/>
  <c r="BB25" i="6"/>
  <c r="BA24" i="6"/>
  <c r="BC26" i="6"/>
  <c r="AZ23" i="6"/>
  <c r="AY22" i="6"/>
  <c r="E16" i="11"/>
  <c r="F16" i="11" s="1"/>
  <c r="AS21" i="6"/>
  <c r="BF25" i="6"/>
  <c r="BE24" i="6"/>
  <c r="BC22" i="6"/>
  <c r="BG26" i="6"/>
  <c r="BD23" i="6"/>
  <c r="AD16" i="6"/>
  <c r="AE6" i="7"/>
  <c r="AE5" i="7" s="1"/>
  <c r="P21" i="6"/>
  <c r="X21" i="6"/>
  <c r="AR21" i="6"/>
  <c r="AG16" i="6"/>
  <c r="AH6" i="7"/>
  <c r="AH5" i="7" s="1"/>
  <c r="BK20" i="6"/>
  <c r="BK105" i="4"/>
  <c r="BL17" i="3" s="1"/>
  <c r="BM15" i="7" s="1"/>
  <c r="BK93" i="4"/>
  <c r="BL16" i="3" s="1"/>
  <c r="BL5" i="3"/>
  <c r="BL4" i="3" s="1"/>
  <c r="BK6" i="12" s="1"/>
  <c r="AZ24" i="6"/>
  <c r="BB26" i="6"/>
  <c r="BA25" i="6"/>
  <c r="AY23" i="6"/>
  <c r="AX22" i="6"/>
  <c r="AX21" i="6" s="1"/>
  <c r="AT21" i="6"/>
  <c r="AQ16" i="6"/>
  <c r="BM20" i="6"/>
  <c r="BM105" i="4"/>
  <c r="BN17" i="3" s="1"/>
  <c r="BO15" i="7" s="1"/>
  <c r="BM93" i="4"/>
  <c r="BN16" i="3" s="1"/>
  <c r="BN5" i="3"/>
  <c r="BN4" i="3" s="1"/>
  <c r="BM6" i="12" s="1"/>
  <c r="BR20" i="6"/>
  <c r="BR105" i="4"/>
  <c r="BS17" i="3" s="1"/>
  <c r="BT15" i="7" s="1"/>
  <c r="BR93" i="4"/>
  <c r="BS16" i="3" s="1"/>
  <c r="BS5" i="3"/>
  <c r="BS4" i="3" s="1"/>
  <c r="BR6" i="12" s="1"/>
  <c r="U21" i="6"/>
  <c r="BH24" i="6"/>
  <c r="BJ26" i="6"/>
  <c r="BF22" i="6"/>
  <c r="BI25" i="6"/>
  <c r="BG23" i="6"/>
  <c r="N16" i="6"/>
  <c r="O6" i="7"/>
  <c r="O5" i="7" s="1"/>
  <c r="F39" i="7"/>
  <c r="F8" i="7" s="1"/>
  <c r="F42" i="7" s="1"/>
  <c r="G40" i="7"/>
  <c r="G39" i="7" s="1"/>
  <c r="G8" i="7" s="1"/>
  <c r="G42" i="7" s="1"/>
  <c r="G70" i="7" s="1"/>
  <c r="G10" i="12"/>
  <c r="H40" i="7" s="1"/>
  <c r="H39" i="7" s="1"/>
  <c r="H8" i="7" s="1"/>
  <c r="H42" i="7" s="1"/>
  <c r="H70" i="7" s="1"/>
  <c r="F8" i="11"/>
  <c r="J40" i="7"/>
  <c r="J39" i="7" s="1"/>
  <c r="J8" i="7" s="1"/>
  <c r="J42" i="7" s="1"/>
  <c r="J10" i="12"/>
  <c r="K40" i="7" s="1"/>
  <c r="BE10" i="3"/>
  <c r="BE11" i="3" s="1"/>
  <c r="BH10" i="3"/>
  <c r="BH11" i="3" s="1"/>
  <c r="O10" i="3"/>
  <c r="N7" i="12"/>
  <c r="N8" i="12" s="1"/>
  <c r="N9" i="12" s="1"/>
  <c r="V10" i="3"/>
  <c r="U7" i="12"/>
  <c r="U8" i="12" s="1"/>
  <c r="U9" i="12" s="1"/>
  <c r="V41" i="3" s="1"/>
  <c r="BJ10" i="3"/>
  <c r="BJ11" i="3" s="1"/>
  <c r="BF10" i="3"/>
  <c r="BF11" i="3" s="1"/>
  <c r="U10" i="3"/>
  <c r="T7" i="12"/>
  <c r="T8" i="12" s="1"/>
  <c r="T9" i="12" s="1"/>
  <c r="BI10" i="3"/>
  <c r="BI11" i="3" s="1"/>
  <c r="AY10" i="3"/>
  <c r="AY11" i="3" s="1"/>
  <c r="Z10" i="3"/>
  <c r="Z11" i="3" s="1"/>
  <c r="BC10" i="3"/>
  <c r="BC11" i="3" s="1"/>
  <c r="P10" i="3"/>
  <c r="O7" i="12"/>
  <c r="O8" i="12" s="1"/>
  <c r="O9" i="12" s="1"/>
  <c r="P41" i="3" s="1"/>
  <c r="K24" i="11"/>
  <c r="I9" i="8"/>
  <c r="I10" i="8" s="1"/>
  <c r="J49" i="3"/>
  <c r="I24" i="11"/>
  <c r="G9" i="8"/>
  <c r="G10" i="8" s="1"/>
  <c r="H49" i="3"/>
  <c r="M10" i="12"/>
  <c r="N40" i="7" s="1"/>
  <c r="M40" i="7"/>
  <c r="BD10" i="3"/>
  <c r="BD11" i="3" s="1"/>
  <c r="X10" i="3"/>
  <c r="W7" i="12"/>
  <c r="W8" i="12" s="1"/>
  <c r="W9" i="12" s="1"/>
  <c r="Y10" i="3"/>
  <c r="Y11" i="3" s="1"/>
  <c r="X7" i="12"/>
  <c r="X8" i="12" s="1"/>
  <c r="X9" i="12" s="1"/>
  <c r="Y41" i="3" s="1"/>
  <c r="BB10" i="3"/>
  <c r="BB11" i="3" s="1"/>
  <c r="BA10" i="3"/>
  <c r="BA11" i="3" s="1"/>
  <c r="R10" i="3"/>
  <c r="Q7" i="12"/>
  <c r="Q8" i="12" s="1"/>
  <c r="Q9" i="12" s="1"/>
  <c r="T10" i="3"/>
  <c r="S7" i="12"/>
  <c r="S8" i="12" s="1"/>
  <c r="S9" i="12" s="1"/>
  <c r="T41" i="3" s="1"/>
  <c r="AZ10" i="3"/>
  <c r="AZ11" i="3" s="1"/>
  <c r="W10" i="3"/>
  <c r="V7" i="12"/>
  <c r="V8" i="12" s="1"/>
  <c r="V9" i="12" s="1"/>
  <c r="W41" i="3" s="1"/>
  <c r="S10" i="3"/>
  <c r="R7" i="12"/>
  <c r="R8" i="12" s="1"/>
  <c r="R9" i="12" s="1"/>
  <c r="S41" i="3" s="1"/>
  <c r="BG10" i="3"/>
  <c r="BG11" i="3" s="1"/>
  <c r="Q10" i="3"/>
  <c r="P7" i="12"/>
  <c r="P8" i="12" s="1"/>
  <c r="P9" i="12" s="1"/>
  <c r="Q41" i="3" s="1"/>
  <c r="F17" i="11"/>
  <c r="E24" i="11"/>
  <c r="D49" i="3"/>
  <c r="C9" i="8"/>
  <c r="C10" i="8" s="1"/>
  <c r="C49" i="3"/>
  <c r="F24" i="11"/>
  <c r="E49" i="3"/>
  <c r="D9" i="8"/>
  <c r="D10" i="8" s="1"/>
  <c r="H24" i="11"/>
  <c r="F9" i="8"/>
  <c r="F10" i="8" s="1"/>
  <c r="G49" i="3"/>
  <c r="I39" i="7"/>
  <c r="I8" i="7" s="1"/>
  <c r="I42" i="7" s="1"/>
  <c r="I70" i="7" s="1"/>
  <c r="J24" i="11"/>
  <c r="I49" i="3"/>
  <c r="H9" i="8"/>
  <c r="H10" i="8" s="1"/>
  <c r="BR7" i="3"/>
  <c r="BS10" i="7"/>
  <c r="BS9" i="7" s="1"/>
  <c r="BS7" i="3"/>
  <c r="BT10" i="7"/>
  <c r="BT9" i="7" s="1"/>
  <c r="BN7" i="3"/>
  <c r="BO10" i="7"/>
  <c r="BO9" i="7" s="1"/>
  <c r="BL7" i="3"/>
  <c r="BM10" i="7"/>
  <c r="BM9" i="7" s="1"/>
  <c r="BU7" i="3"/>
  <c r="BV10" i="7"/>
  <c r="BV9" i="7" s="1"/>
  <c r="BO7" i="3"/>
  <c r="BP10" i="7"/>
  <c r="BP9" i="7" s="1"/>
  <c r="BQ7" i="3"/>
  <c r="BR10" i="7"/>
  <c r="BR9" i="7" s="1"/>
  <c r="BT7" i="3"/>
  <c r="BU10" i="7"/>
  <c r="BU9" i="7" s="1"/>
  <c r="BP7" i="3"/>
  <c r="BQ10" i="7"/>
  <c r="BQ9" i="7" s="1"/>
  <c r="BV7" i="3"/>
  <c r="BW10" i="7"/>
  <c r="BW9" i="7" s="1"/>
  <c r="BK7" i="3"/>
  <c r="BL10" i="7"/>
  <c r="BL9" i="7" s="1"/>
  <c r="BM7" i="3"/>
  <c r="BN10" i="7"/>
  <c r="BN9" i="7" s="1"/>
  <c r="Y35" i="10"/>
  <c r="AU26" i="10"/>
  <c r="AU33" i="10" s="1"/>
  <c r="AU24" i="10"/>
  <c r="AU31" i="10" s="1"/>
  <c r="AV27" i="10"/>
  <c r="AV34" i="10" s="1"/>
  <c r="AA23" i="10"/>
  <c r="AU25" i="10"/>
  <c r="AU32" i="10" s="1"/>
  <c r="CO8" i="5"/>
  <c r="CD21" i="3"/>
  <c r="CE19" i="7" s="1"/>
  <c r="BI15" i="5"/>
  <c r="AX28" i="3"/>
  <c r="AY26" i="7" s="1"/>
  <c r="BS18" i="7"/>
  <c r="BS17" i="7" s="1"/>
  <c r="BR19" i="3"/>
  <c r="CD30" i="7"/>
  <c r="BU23" i="3"/>
  <c r="BV21" i="7" s="1"/>
  <c r="CF10" i="5"/>
  <c r="BI28" i="3"/>
  <c r="BJ26" i="7" s="1"/>
  <c r="BT15" i="5"/>
  <c r="CQ16" i="5"/>
  <c r="CF29" i="3"/>
  <c r="CG27" i="7" s="1"/>
  <c r="AL24" i="7"/>
  <c r="AL23" i="7" s="1"/>
  <c r="AK25" i="3"/>
  <c r="DK30" i="7"/>
  <c r="CO33" i="3"/>
  <c r="CP31" i="7" s="1"/>
  <c r="CZ20" i="5"/>
  <c r="CD30" i="3"/>
  <c r="CE28" i="7" s="1"/>
  <c r="CO17" i="5"/>
  <c r="CE28" i="3"/>
  <c r="CF26" i="7" s="1"/>
  <c r="CP15" i="5"/>
  <c r="AW18" i="7"/>
  <c r="AW17" i="7" s="1"/>
  <c r="AV19" i="3"/>
  <c r="CD11" i="5"/>
  <c r="BS24" i="3"/>
  <c r="BT22" i="7" s="1"/>
  <c r="AA18" i="7"/>
  <c r="AA17" i="7" s="1"/>
  <c r="Z19" i="3"/>
  <c r="BS38" i="3"/>
  <c r="BT36" i="7" s="1"/>
  <c r="CD24" i="5"/>
  <c r="AW25" i="5"/>
  <c r="AL39" i="3"/>
  <c r="AM37" i="7" s="1"/>
  <c r="CO30" i="3"/>
  <c r="CP28" i="7" s="1"/>
  <c r="CZ17" i="5"/>
  <c r="DL14" i="5"/>
  <c r="DM27" i="3" s="1"/>
  <c r="DN25" i="7" s="1"/>
  <c r="DA27" i="3"/>
  <c r="DB25" i="7" s="1"/>
  <c r="BS11" i="5"/>
  <c r="BH24" i="3"/>
  <c r="BI22" i="7" s="1"/>
  <c r="AW13" i="5"/>
  <c r="AK12" i="5"/>
  <c r="AL26" i="3"/>
  <c r="BH20" i="5"/>
  <c r="AW33" i="3"/>
  <c r="AX31" i="7" s="1"/>
  <c r="CZ21" i="3"/>
  <c r="DA19" i="7" s="1"/>
  <c r="DK8" i="5"/>
  <c r="DL21" i="3" s="1"/>
  <c r="DM19" i="7" s="1"/>
  <c r="BT27" i="3"/>
  <c r="BU25" i="7" s="1"/>
  <c r="CE14" i="5"/>
  <c r="AW23" i="5"/>
  <c r="AL37" i="3"/>
  <c r="AM35" i="7" s="1"/>
  <c r="DA22" i="3"/>
  <c r="DB20" i="7" s="1"/>
  <c r="DL9" i="5"/>
  <c r="DM22" i="3" s="1"/>
  <c r="DN20" i="7" s="1"/>
  <c r="AK18" i="5"/>
  <c r="AW19" i="5"/>
  <c r="AL32" i="3"/>
  <c r="CD25" i="5"/>
  <c r="BS39" i="3"/>
  <c r="BT37" i="7" s="1"/>
  <c r="AW8" i="5"/>
  <c r="AL21" i="3"/>
  <c r="AM19" i="7" s="1"/>
  <c r="CZ24" i="3"/>
  <c r="DA22" i="7" s="1"/>
  <c r="DK11" i="5"/>
  <c r="DL24" i="3" s="1"/>
  <c r="DM22" i="7" s="1"/>
  <c r="CE9" i="5"/>
  <c r="BT22" i="3"/>
  <c r="BU20" i="7" s="1"/>
  <c r="BH36" i="3"/>
  <c r="BI34" i="7" s="1"/>
  <c r="BS22" i="5"/>
  <c r="CD32" i="3"/>
  <c r="CO19" i="5"/>
  <c r="CC18" i="5"/>
  <c r="BS17" i="5"/>
  <c r="BH30" i="3"/>
  <c r="BI28" i="7" s="1"/>
  <c r="BS26" i="3"/>
  <c r="CD13" i="5"/>
  <c r="BR12" i="5"/>
  <c r="BS20" i="3"/>
  <c r="CD7" i="5"/>
  <c r="BR6" i="5"/>
  <c r="DK24" i="5"/>
  <c r="DL38" i="3" s="1"/>
  <c r="DM36" i="7" s="1"/>
  <c r="CZ38" i="3"/>
  <c r="DA36" i="7" s="1"/>
  <c r="CZ35" i="3"/>
  <c r="DA33" i="7" s="1"/>
  <c r="DK21" i="5"/>
  <c r="DL35" i="3" s="1"/>
  <c r="DM33" i="7" s="1"/>
  <c r="CD22" i="5"/>
  <c r="BS36" i="3"/>
  <c r="BT34" i="7" s="1"/>
  <c r="CZ26" i="3"/>
  <c r="DK13" i="5"/>
  <c r="CO24" i="3"/>
  <c r="CP22" i="7" s="1"/>
  <c r="CZ11" i="5"/>
  <c r="CZ24" i="7"/>
  <c r="CZ23" i="7" s="1"/>
  <c r="CY25" i="3"/>
  <c r="CO7" i="5"/>
  <c r="CC6" i="5"/>
  <c r="CD20" i="3"/>
  <c r="DK24" i="7"/>
  <c r="DK23" i="7" s="1"/>
  <c r="DJ25" i="3"/>
  <c r="BH24" i="5"/>
  <c r="AW38" i="3"/>
  <c r="AX36" i="7" s="1"/>
  <c r="BI9" i="5"/>
  <c r="AX22" i="3"/>
  <c r="AY20" i="7" s="1"/>
  <c r="AW39" i="3"/>
  <c r="AX37" i="7" s="1"/>
  <c r="BH25" i="5"/>
  <c r="CO21" i="3"/>
  <c r="CP19" i="7" s="1"/>
  <c r="CZ8" i="5"/>
  <c r="DJ6" i="5"/>
  <c r="DK20" i="3"/>
  <c r="BH7" i="5"/>
  <c r="AW20" i="3"/>
  <c r="AV6" i="5"/>
  <c r="CD24" i="7"/>
  <c r="CD23" i="7" s="1"/>
  <c r="CC25" i="3"/>
  <c r="BS30" i="3"/>
  <c r="BT28" i="7" s="1"/>
  <c r="CD17" i="5"/>
  <c r="AW24" i="5"/>
  <c r="AL38" i="3"/>
  <c r="AM36" i="7" s="1"/>
  <c r="CP22" i="3"/>
  <c r="CQ20" i="7" s="1"/>
  <c r="DA9" i="5"/>
  <c r="CZ22" i="5"/>
  <c r="CO36" i="3"/>
  <c r="CP34" i="7" s="1"/>
  <c r="DM10" i="5"/>
  <c r="DN23" i="3" s="1"/>
  <c r="DO21" i="7" s="1"/>
  <c r="DB23" i="3"/>
  <c r="DC21" i="7" s="1"/>
  <c r="CF23" i="3"/>
  <c r="CG21" i="7" s="1"/>
  <c r="CQ10" i="5"/>
  <c r="AA24" i="7"/>
  <c r="AA23" i="7" s="1"/>
  <c r="Z25" i="3"/>
  <c r="BH30" i="7"/>
  <c r="AW22" i="5"/>
  <c r="AL36" i="3"/>
  <c r="AM34" i="7" s="1"/>
  <c r="CD23" i="5"/>
  <c r="BS37" i="3"/>
  <c r="BT35" i="7" s="1"/>
  <c r="CO25" i="5"/>
  <c r="CD39" i="3"/>
  <c r="CE37" i="7" s="1"/>
  <c r="CO13" i="5"/>
  <c r="CD26" i="3"/>
  <c r="CC12" i="5"/>
  <c r="CZ40" i="3"/>
  <c r="DA38" i="7" s="1"/>
  <c r="DK26" i="5"/>
  <c r="DL40" i="3" s="1"/>
  <c r="DM38" i="7" s="1"/>
  <c r="BI27" i="3"/>
  <c r="BJ25" i="7" s="1"/>
  <c r="BT14" i="5"/>
  <c r="BS20" i="5"/>
  <c r="BH33" i="3"/>
  <c r="BI31" i="7" s="1"/>
  <c r="CO24" i="5"/>
  <c r="CD38" i="3"/>
  <c r="CE36" i="7" s="1"/>
  <c r="BJ23" i="3"/>
  <c r="BK21" i="7" s="1"/>
  <c r="BU10" i="5"/>
  <c r="CZ7" i="5"/>
  <c r="CN6" i="5"/>
  <c r="CO20" i="3"/>
  <c r="BS25" i="5"/>
  <c r="BH39" i="3"/>
  <c r="BI37" i="7" s="1"/>
  <c r="CZ19" i="5"/>
  <c r="CO32" i="3"/>
  <c r="CN18" i="5"/>
  <c r="AW26" i="5"/>
  <c r="AL40" i="3"/>
  <c r="AM38" i="7" s="1"/>
  <c r="CD20" i="5"/>
  <c r="BS33" i="3"/>
  <c r="BT31" i="7" s="1"/>
  <c r="AW32" i="3"/>
  <c r="BH19" i="5"/>
  <c r="AV18" i="5"/>
  <c r="AW21" i="3"/>
  <c r="AX19" i="7" s="1"/>
  <c r="BH8" i="5"/>
  <c r="CZ30" i="7"/>
  <c r="AL35" i="3"/>
  <c r="AM33" i="7" s="1"/>
  <c r="AW21" i="5"/>
  <c r="BS23" i="5"/>
  <c r="BH37" i="3"/>
  <c r="BI35" i="7" s="1"/>
  <c r="BS7" i="5"/>
  <c r="BG6" i="5"/>
  <c r="BH20" i="3"/>
  <c r="DK25" i="5"/>
  <c r="DL39" i="3" s="1"/>
  <c r="DM37" i="7" s="1"/>
  <c r="CZ39" i="3"/>
  <c r="DA37" i="7" s="1"/>
  <c r="AW24" i="7"/>
  <c r="AW23" i="7" s="1"/>
  <c r="AV25" i="3"/>
  <c r="CO26" i="3"/>
  <c r="CN12" i="5"/>
  <c r="CZ13" i="5"/>
  <c r="DK7" i="5"/>
  <c r="CZ20" i="3"/>
  <c r="CY6" i="5"/>
  <c r="CY12" i="5"/>
  <c r="DK17" i="5"/>
  <c r="DL30" i="3" s="1"/>
  <c r="DM28" i="7" s="1"/>
  <c r="CZ30" i="3"/>
  <c r="DA28" i="7" s="1"/>
  <c r="DL15" i="5"/>
  <c r="DM28" i="3" s="1"/>
  <c r="DN26" i="7" s="1"/>
  <c r="DA28" i="3"/>
  <c r="DB26" i="7" s="1"/>
  <c r="BH22" i="5"/>
  <c r="AW36" i="3"/>
  <c r="AX34" i="7" s="1"/>
  <c r="BH32" i="3"/>
  <c r="BS19" i="5"/>
  <c r="BG18" i="5"/>
  <c r="BH17" i="5"/>
  <c r="AW30" i="3"/>
  <c r="AX28" i="7" s="1"/>
  <c r="CD19" i="5"/>
  <c r="BS32" i="3"/>
  <c r="BR18" i="5"/>
  <c r="AW35" i="3"/>
  <c r="AX33" i="7" s="1"/>
  <c r="BH21" i="5"/>
  <c r="BI22" i="3"/>
  <c r="BJ20" i="7" s="1"/>
  <c r="BT9" i="5"/>
  <c r="AA30" i="7"/>
  <c r="AA29" i="7" s="1"/>
  <c r="Z31" i="3"/>
  <c r="DA14" i="5"/>
  <c r="CP27" i="3"/>
  <c r="CQ25" i="7" s="1"/>
  <c r="CO40" i="3"/>
  <c r="CP38" i="7" s="1"/>
  <c r="CZ26" i="5"/>
  <c r="BI14" i="5"/>
  <c r="AX27" i="3"/>
  <c r="AY25" i="7" s="1"/>
  <c r="CP14" i="5"/>
  <c r="CE27" i="3"/>
  <c r="CF25" i="7" s="1"/>
  <c r="CZ23" i="5"/>
  <c r="CO37" i="3"/>
  <c r="CP35" i="7" s="1"/>
  <c r="BS30" i="7"/>
  <c r="CD8" i="5"/>
  <c r="BS21" i="3"/>
  <c r="BT19" i="7" s="1"/>
  <c r="DB16" i="5"/>
  <c r="CQ29" i="3"/>
  <c r="CR27" i="7" s="1"/>
  <c r="CD35" i="3"/>
  <c r="CE33" i="7" s="1"/>
  <c r="CO21" i="5"/>
  <c r="BH18" i="7"/>
  <c r="BH17" i="7" s="1"/>
  <c r="BG19" i="3"/>
  <c r="CZ37" i="3"/>
  <c r="DA35" i="7" s="1"/>
  <c r="DK23" i="5"/>
  <c r="DL37" i="3" s="1"/>
  <c r="DM35" i="7" s="1"/>
  <c r="CD18" i="7"/>
  <c r="CD17" i="7" s="1"/>
  <c r="CC19" i="3"/>
  <c r="CZ24" i="5"/>
  <c r="CO38" i="3"/>
  <c r="CP36" i="7" s="1"/>
  <c r="DM16" i="5"/>
  <c r="DN29" i="3" s="1"/>
  <c r="DO27" i="7" s="1"/>
  <c r="DB29" i="3"/>
  <c r="DC27" i="7" s="1"/>
  <c r="CO22" i="5"/>
  <c r="CD36" i="3"/>
  <c r="CE34" i="7" s="1"/>
  <c r="CD26" i="5"/>
  <c r="BS40" i="3"/>
  <c r="BT38" i="7" s="1"/>
  <c r="CD33" i="3"/>
  <c r="CE31" i="7" s="1"/>
  <c r="CO20" i="5"/>
  <c r="CZ32" i="3"/>
  <c r="DK19" i="5"/>
  <c r="CY18" i="5"/>
  <c r="DJ12" i="5"/>
  <c r="DK26" i="3"/>
  <c r="BH23" i="5"/>
  <c r="AW37" i="3"/>
  <c r="AX35" i="7" s="1"/>
  <c r="DB10" i="5"/>
  <c r="CQ23" i="3"/>
  <c r="CR21" i="7" s="1"/>
  <c r="AL24" i="3"/>
  <c r="AM22" i="7" s="1"/>
  <c r="AW11" i="5"/>
  <c r="AL30" i="7"/>
  <c r="AL30" i="3"/>
  <c r="AM28" i="7" s="1"/>
  <c r="AW17" i="5"/>
  <c r="BJ29" i="3"/>
  <c r="BK27" i="7" s="1"/>
  <c r="BU16" i="5"/>
  <c r="AV12" i="5"/>
  <c r="BH13" i="5"/>
  <c r="AW26" i="3"/>
  <c r="DK32" i="3"/>
  <c r="DJ18" i="5"/>
  <c r="BH26" i="5"/>
  <c r="AW40" i="3"/>
  <c r="AX38" i="7" s="1"/>
  <c r="CZ21" i="5"/>
  <c r="CO35" i="3"/>
  <c r="CP33" i="7" s="1"/>
  <c r="CZ18" i="7"/>
  <c r="CZ17" i="7" s="1"/>
  <c r="CY19" i="3"/>
  <c r="BH21" i="3"/>
  <c r="BI19" i="7" s="1"/>
  <c r="BS8" i="5"/>
  <c r="AL18" i="7"/>
  <c r="AL17" i="7" s="1"/>
  <c r="AK19" i="3"/>
  <c r="CZ36" i="3"/>
  <c r="DA34" i="7" s="1"/>
  <c r="DK22" i="5"/>
  <c r="DL36" i="3" s="1"/>
  <c r="DM34" i="7" s="1"/>
  <c r="BG12" i="5"/>
  <c r="BS13" i="5"/>
  <c r="BH26" i="3"/>
  <c r="CO39" i="3"/>
  <c r="CP37" i="7" s="1"/>
  <c r="CZ25" i="5"/>
  <c r="CO18" i="7"/>
  <c r="CN19" i="3"/>
  <c r="AK6" i="5"/>
  <c r="AL20" i="3"/>
  <c r="AW7" i="5"/>
  <c r="CD24" i="3"/>
  <c r="CE22" i="7" s="1"/>
  <c r="CO11" i="5"/>
  <c r="CE15" i="5"/>
  <c r="BT28" i="3"/>
  <c r="BU26" i="7" s="1"/>
  <c r="DA15" i="5"/>
  <c r="CP28" i="3"/>
  <c r="CQ26" i="7" s="1"/>
  <c r="AW30" i="7"/>
  <c r="BH11" i="5"/>
  <c r="AW24" i="3"/>
  <c r="AX22" i="7" s="1"/>
  <c r="CD37" i="3"/>
  <c r="CE35" i="7" s="1"/>
  <c r="CO23" i="5"/>
  <c r="CO17" i="7"/>
  <c r="BH40" i="3"/>
  <c r="BI38" i="7" s="1"/>
  <c r="BS26" i="5"/>
  <c r="CO26" i="5"/>
  <c r="CD40" i="3"/>
  <c r="CE38" i="7" s="1"/>
  <c r="AW20" i="5"/>
  <c r="AL33" i="3"/>
  <c r="AM31" i="7" s="1"/>
  <c r="BS24" i="7"/>
  <c r="BS23" i="7" s="1"/>
  <c r="BR25" i="3"/>
  <c r="CF16" i="5"/>
  <c r="BU29" i="3"/>
  <c r="BV27" i="7" s="1"/>
  <c r="BH38" i="3"/>
  <c r="BI36" i="7" s="1"/>
  <c r="BS24" i="5"/>
  <c r="CZ33" i="3"/>
  <c r="DA31" i="7" s="1"/>
  <c r="DK20" i="5"/>
  <c r="DL33" i="3" s="1"/>
  <c r="DM31" i="7" s="1"/>
  <c r="BH24" i="7"/>
  <c r="BH23" i="7" s="1"/>
  <c r="BG25" i="3"/>
  <c r="CO24" i="7"/>
  <c r="CO23" i="7" s="1"/>
  <c r="CN25" i="3"/>
  <c r="CP9" i="5"/>
  <c r="CE22" i="3"/>
  <c r="CF20" i="7" s="1"/>
  <c r="BS21" i="5"/>
  <c r="BH35" i="3"/>
  <c r="BI33" i="7" s="1"/>
  <c r="CD21" i="5"/>
  <c r="BS35" i="3"/>
  <c r="BT33" i="7" s="1"/>
  <c r="CO30" i="7"/>
  <c r="DK18" i="7"/>
  <c r="DK17" i="7" s="1"/>
  <c r="DJ19" i="3"/>
  <c r="AD23" i="9"/>
  <c r="AU22" i="9"/>
  <c r="AU26" i="9" s="1"/>
  <c r="AV18" i="9" s="1"/>
  <c r="CB28" i="2"/>
  <c r="CC8" i="3" s="1"/>
  <c r="BY28" i="2"/>
  <c r="BZ8" i="3" s="1"/>
  <c r="BX28" i="2"/>
  <c r="BY8" i="3" s="1"/>
  <c r="CA28" i="2"/>
  <c r="CB8" i="3" s="1"/>
  <c r="BZ28" i="2"/>
  <c r="CA8" i="3" s="1"/>
  <c r="CG28" i="2"/>
  <c r="CH8" i="3" s="1"/>
  <c r="CF28" i="2"/>
  <c r="CG8" i="3" s="1"/>
  <c r="BV28" i="2"/>
  <c r="BW8" i="3" s="1"/>
  <c r="CC28" i="2"/>
  <c r="CD8" i="3" s="1"/>
  <c r="CE28" i="2"/>
  <c r="CF8" i="3" s="1"/>
  <c r="CD28" i="2"/>
  <c r="CE8" i="3" s="1"/>
  <c r="BW28" i="2"/>
  <c r="BX8" i="3" s="1"/>
  <c r="I25" i="2"/>
  <c r="M83" i="4"/>
  <c r="M68" i="4"/>
  <c r="M73" i="4"/>
  <c r="M54" i="4"/>
  <c r="P37" i="4"/>
  <c r="N79" i="4"/>
  <c r="P36" i="4"/>
  <c r="N78" i="4"/>
  <c r="Q20" i="4"/>
  <c r="O62" i="4"/>
  <c r="P14" i="4"/>
  <c r="N56" i="4"/>
  <c r="N54" i="4" s="1"/>
  <c r="Q16" i="4"/>
  <c r="O58" i="4"/>
  <c r="X10" i="4"/>
  <c r="V52" i="4"/>
  <c r="Q25" i="4"/>
  <c r="O67" i="4"/>
  <c r="P44" i="4"/>
  <c r="N86" i="4"/>
  <c r="N83" i="4" s="1"/>
  <c r="P43" i="4"/>
  <c r="N85" i="4"/>
  <c r="Q17" i="4"/>
  <c r="O59" i="4"/>
  <c r="R21" i="4"/>
  <c r="P63" i="4"/>
  <c r="Q34" i="4"/>
  <c r="O76" i="4"/>
  <c r="P28" i="4"/>
  <c r="N70" i="4"/>
  <c r="Q22" i="4"/>
  <c r="O64" i="4"/>
  <c r="O41" i="4"/>
  <c r="P40" i="4"/>
  <c r="N82" i="4"/>
  <c r="N80" i="4" s="1"/>
  <c r="P30" i="4"/>
  <c r="N72" i="4"/>
  <c r="Q33" i="4"/>
  <c r="O75" i="4"/>
  <c r="P29" i="4"/>
  <c r="N71" i="4"/>
  <c r="P11" i="4"/>
  <c r="N53" i="4"/>
  <c r="N50" i="4" s="1"/>
  <c r="Q15" i="4"/>
  <c r="O57" i="4"/>
  <c r="P35" i="4"/>
  <c r="N77" i="4"/>
  <c r="N45" i="4"/>
  <c r="P24" i="4"/>
  <c r="O66" i="4" s="1"/>
  <c r="O23" i="4"/>
  <c r="P9" i="4"/>
  <c r="O51" i="4" s="1"/>
  <c r="O8" i="4"/>
  <c r="P39" i="4"/>
  <c r="O81" i="4" s="1"/>
  <c r="O38" i="4"/>
  <c r="Q19" i="4"/>
  <c r="P61" i="4" s="1"/>
  <c r="P18" i="4"/>
  <c r="P27" i="4"/>
  <c r="O69" i="4" s="1"/>
  <c r="O26" i="4"/>
  <c r="P13" i="4"/>
  <c r="O55" i="4" s="1"/>
  <c r="O12" i="4"/>
  <c r="Q42" i="4"/>
  <c r="P84" i="4" s="1"/>
  <c r="P32" i="4"/>
  <c r="O74" i="4" s="1"/>
  <c r="O31" i="4"/>
  <c r="CC42" i="1"/>
  <c r="CB42" i="1"/>
  <c r="CA42" i="1"/>
  <c r="BZ42" i="1"/>
  <c r="CG42" i="1"/>
  <c r="BY42" i="1"/>
  <c r="CF42" i="1"/>
  <c r="BX42" i="1"/>
  <c r="CE42" i="1"/>
  <c r="CD42" i="1"/>
  <c r="BW42" i="1"/>
  <c r="BV42" i="1"/>
  <c r="H12" i="2"/>
  <c r="K22" i="1"/>
  <c r="K35" i="1" s="1"/>
  <c r="K11" i="2" s="1"/>
  <c r="K24" i="2" s="1"/>
  <c r="K21" i="1"/>
  <c r="K34" i="1" s="1"/>
  <c r="K10" i="2" s="1"/>
  <c r="K23" i="2" s="1"/>
  <c r="K20" i="1"/>
  <c r="K33" i="1" s="1"/>
  <c r="K9" i="2" s="1"/>
  <c r="K22" i="2" s="1"/>
  <c r="K19" i="1"/>
  <c r="K32" i="1" s="1"/>
  <c r="K8" i="2" s="1"/>
  <c r="K21" i="2" s="1"/>
  <c r="K18" i="1"/>
  <c r="K31" i="1" s="1"/>
  <c r="K7" i="2" s="1"/>
  <c r="K20" i="2" s="1"/>
  <c r="J20" i="1"/>
  <c r="J33" i="1" s="1"/>
  <c r="J9" i="2" s="1"/>
  <c r="J22" i="2" s="1"/>
  <c r="J22" i="1"/>
  <c r="J35" i="1" s="1"/>
  <c r="J11" i="2" s="1"/>
  <c r="J24" i="2" s="1"/>
  <c r="J21" i="1"/>
  <c r="J34" i="1" s="1"/>
  <c r="J10" i="2" s="1"/>
  <c r="J23" i="2" s="1"/>
  <c r="J19" i="1"/>
  <c r="J32" i="1" s="1"/>
  <c r="J8" i="2" s="1"/>
  <c r="J21" i="2" s="1"/>
  <c r="J18" i="1"/>
  <c r="J31" i="1" s="1"/>
  <c r="J7" i="2" s="1"/>
  <c r="J20" i="2" s="1"/>
  <c r="I36" i="1"/>
  <c r="I23" i="1"/>
  <c r="AA6" i="7" l="1"/>
  <c r="AA5" i="7" s="1"/>
  <c r="AB16" i="6"/>
  <c r="F49" i="3"/>
  <c r="E9" i="8"/>
  <c r="E10" i="8" s="1"/>
  <c r="H11" i="11"/>
  <c r="I11" i="11" s="1"/>
  <c r="Y7" i="12"/>
  <c r="Y8" i="12" s="1"/>
  <c r="Y9" i="12" s="1"/>
  <c r="Z41" i="3" s="1"/>
  <c r="O16" i="6"/>
  <c r="AB6" i="7"/>
  <c r="AB5" i="7" s="1"/>
  <c r="BA21" i="6"/>
  <c r="BA16" i="6" s="1"/>
  <c r="M16" i="7"/>
  <c r="L14" i="3"/>
  <c r="L13" i="3" s="1"/>
  <c r="L42" i="3" s="1"/>
  <c r="B9" i="8"/>
  <c r="B10" i="8" s="1"/>
  <c r="W6" i="7"/>
  <c r="W5" i="7" s="1"/>
  <c r="E10" i="11"/>
  <c r="E19" i="11"/>
  <c r="F19" i="11" s="1"/>
  <c r="D15" i="11"/>
  <c r="BO14" i="7"/>
  <c r="BR14" i="7"/>
  <c r="BV14" i="7"/>
  <c r="BU14" i="7"/>
  <c r="BN14" i="7"/>
  <c r="BT14" i="7"/>
  <c r="BS14" i="7"/>
  <c r="BI21" i="6"/>
  <c r="BI16" i="6" s="1"/>
  <c r="BQ14" i="7"/>
  <c r="BM14" i="7"/>
  <c r="BL14" i="7"/>
  <c r="Z6" i="7"/>
  <c r="Z5" i="7" s="1"/>
  <c r="BP14" i="7"/>
  <c r="BW14" i="7"/>
  <c r="D71" i="7"/>
  <c r="E69" i="7" s="1"/>
  <c r="E71" i="7" s="1"/>
  <c r="F69" i="7" s="1"/>
  <c r="F5" i="11" s="1"/>
  <c r="E9" i="11"/>
  <c r="D6" i="11"/>
  <c r="D4" i="11" s="1"/>
  <c r="E18" i="11"/>
  <c r="BV20" i="6"/>
  <c r="BV105" i="4"/>
  <c r="BW17" i="3" s="1"/>
  <c r="BX15" i="7" s="1"/>
  <c r="BV93" i="4"/>
  <c r="BW16" i="3" s="1"/>
  <c r="BW5" i="3"/>
  <c r="BW4" i="3" s="1"/>
  <c r="BV6" i="12" s="1"/>
  <c r="M87" i="4"/>
  <c r="U16" i="6"/>
  <c r="V6" i="7"/>
  <c r="V5" i="7" s="1"/>
  <c r="BM22" i="6"/>
  <c r="BP25" i="6"/>
  <c r="BQ26" i="6"/>
  <c r="BN23" i="6"/>
  <c r="BO24" i="6"/>
  <c r="BC21" i="6"/>
  <c r="BL22" i="6"/>
  <c r="BO25" i="6"/>
  <c r="BM23" i="6"/>
  <c r="BN24" i="6"/>
  <c r="BP26" i="6"/>
  <c r="CD20" i="6"/>
  <c r="CD105" i="4"/>
  <c r="CE17" i="3" s="1"/>
  <c r="CF15" i="7" s="1"/>
  <c r="CD93" i="4"/>
  <c r="CE16" i="3" s="1"/>
  <c r="CE5" i="3"/>
  <c r="CE4" i="3" s="1"/>
  <c r="CD6" i="12" s="1"/>
  <c r="CB20" i="6"/>
  <c r="CB93" i="4"/>
  <c r="CC16" i="3" s="1"/>
  <c r="CB105" i="4"/>
  <c r="CC17" i="3" s="1"/>
  <c r="CD15" i="7" s="1"/>
  <c r="CC5" i="3"/>
  <c r="CC4" i="3" s="1"/>
  <c r="CB6" i="12" s="1"/>
  <c r="AR16" i="6"/>
  <c r="AS6" i="7"/>
  <c r="AS5" i="7" s="1"/>
  <c r="BB21" i="6"/>
  <c r="F7" i="11"/>
  <c r="G7" i="11" s="1"/>
  <c r="BQ23" i="6"/>
  <c r="BT26" i="6"/>
  <c r="BR24" i="6"/>
  <c r="BS25" i="6"/>
  <c r="BP22" i="6"/>
  <c r="S16" i="6"/>
  <c r="T6" i="7"/>
  <c r="T5" i="7" s="1"/>
  <c r="R16" i="6"/>
  <c r="S6" i="7"/>
  <c r="S5" i="7" s="1"/>
  <c r="BG21" i="6"/>
  <c r="CA20" i="6"/>
  <c r="CA105" i="4"/>
  <c r="CB17" i="3" s="1"/>
  <c r="CC15" i="7" s="1"/>
  <c r="CA93" i="4"/>
  <c r="CB16" i="3" s="1"/>
  <c r="CB5" i="3"/>
  <c r="CB4" i="3" s="1"/>
  <c r="CA6" i="12" s="1"/>
  <c r="CE20" i="6"/>
  <c r="CE105" i="4"/>
  <c r="CF17" i="3" s="1"/>
  <c r="CG15" i="7" s="1"/>
  <c r="CE93" i="4"/>
  <c r="CF16" i="3" s="1"/>
  <c r="CF5" i="3"/>
  <c r="CF4" i="3" s="1"/>
  <c r="CE6" i="12" s="1"/>
  <c r="CC20" i="6"/>
  <c r="CC105" i="4"/>
  <c r="CD17" i="3" s="1"/>
  <c r="CE15" i="7" s="1"/>
  <c r="CC93" i="4"/>
  <c r="CD16" i="3" s="1"/>
  <c r="CD5" i="3"/>
  <c r="CD4" i="3" s="1"/>
  <c r="CC6" i="12" s="1"/>
  <c r="X16" i="6"/>
  <c r="Y6" i="7"/>
  <c r="Y5" i="7" s="1"/>
  <c r="BU22" i="6"/>
  <c r="BX25" i="6"/>
  <c r="BY26" i="6"/>
  <c r="BW24" i="6"/>
  <c r="BV23" i="6"/>
  <c r="AV16" i="6"/>
  <c r="AW6" i="7"/>
  <c r="AW5" i="7" s="1"/>
  <c r="AZ21" i="6"/>
  <c r="P16" i="6"/>
  <c r="Q6" i="7"/>
  <c r="Q5" i="7" s="1"/>
  <c r="AS16" i="6"/>
  <c r="AT6" i="7"/>
  <c r="AT5" i="7" s="1"/>
  <c r="BU24" i="6"/>
  <c r="BS22" i="6"/>
  <c r="BV25" i="6"/>
  <c r="BW26" i="6"/>
  <c r="BT23" i="6"/>
  <c r="AB41" i="3"/>
  <c r="N41" i="3"/>
  <c r="N10" i="12"/>
  <c r="BP23" i="6"/>
  <c r="BS26" i="6"/>
  <c r="BQ24" i="6"/>
  <c r="BR25" i="6"/>
  <c r="BO22" i="6"/>
  <c r="K46" i="3"/>
  <c r="K41" i="7" s="1"/>
  <c r="K39" i="7" s="1"/>
  <c r="K8" i="7" s="1"/>
  <c r="K42" i="7" s="1"/>
  <c r="K70" i="7" s="1"/>
  <c r="BT22" i="6"/>
  <c r="BW25" i="6"/>
  <c r="BU23" i="6"/>
  <c r="BV24" i="6"/>
  <c r="BX26" i="6"/>
  <c r="BT24" i="6"/>
  <c r="BU25" i="6"/>
  <c r="BV26" i="6"/>
  <c r="BR22" i="6"/>
  <c r="BS23" i="6"/>
  <c r="G16" i="11"/>
  <c r="H16" i="11" s="1"/>
  <c r="BH21" i="6"/>
  <c r="Q16" i="6"/>
  <c r="R6" i="7"/>
  <c r="R5" i="7" s="1"/>
  <c r="M15" i="3"/>
  <c r="L99" i="4"/>
  <c r="M18" i="3" s="1"/>
  <c r="BQ25" i="6"/>
  <c r="BO23" i="6"/>
  <c r="BN22" i="6"/>
  <c r="BP24" i="6"/>
  <c r="BR26" i="6"/>
  <c r="BF21" i="6"/>
  <c r="AT16" i="6"/>
  <c r="AU6" i="7"/>
  <c r="AU5" i="7" s="1"/>
  <c r="AY21" i="6"/>
  <c r="BU26" i="6"/>
  <c r="BS24" i="6"/>
  <c r="BQ22" i="6"/>
  <c r="BR23" i="6"/>
  <c r="BT25" i="6"/>
  <c r="AW16" i="6"/>
  <c r="AX6" i="7"/>
  <c r="AX5" i="7" s="1"/>
  <c r="AO16" i="6"/>
  <c r="AP6" i="7"/>
  <c r="AP5" i="7" s="1"/>
  <c r="BZ20" i="6"/>
  <c r="BZ105" i="4"/>
  <c r="CA17" i="3" s="1"/>
  <c r="CB15" i="7" s="1"/>
  <c r="BZ93" i="4"/>
  <c r="CA16" i="3" s="1"/>
  <c r="CA5" i="3"/>
  <c r="CA4" i="3" s="1"/>
  <c r="BZ6" i="12" s="1"/>
  <c r="BW20" i="6"/>
  <c r="BW105" i="4"/>
  <c r="BX17" i="3" s="1"/>
  <c r="BY15" i="7" s="1"/>
  <c r="BW93" i="4"/>
  <c r="BX16" i="3" s="1"/>
  <c r="BX5" i="3"/>
  <c r="BX4" i="3" s="1"/>
  <c r="BW6" i="12" s="1"/>
  <c r="BX20" i="6"/>
  <c r="BX93" i="4"/>
  <c r="BY16" i="3" s="1"/>
  <c r="BX105" i="4"/>
  <c r="BY17" i="3" s="1"/>
  <c r="BZ15" i="7" s="1"/>
  <c r="BY5" i="3"/>
  <c r="BY4" i="3" s="1"/>
  <c r="BX6" i="12" s="1"/>
  <c r="CF20" i="6"/>
  <c r="CF93" i="4"/>
  <c r="CG16" i="3" s="1"/>
  <c r="CF105" i="4"/>
  <c r="CG17" i="3" s="1"/>
  <c r="CH15" i="7" s="1"/>
  <c r="CG5" i="3"/>
  <c r="CG4" i="3" s="1"/>
  <c r="CF6" i="12" s="1"/>
  <c r="BY20" i="6"/>
  <c r="BY105" i="4"/>
  <c r="BZ17" i="3" s="1"/>
  <c r="CA15" i="7" s="1"/>
  <c r="BY93" i="4"/>
  <c r="BZ16" i="3" s="1"/>
  <c r="BZ5" i="3"/>
  <c r="BZ4" i="3" s="1"/>
  <c r="BY6" i="12" s="1"/>
  <c r="CG20" i="6"/>
  <c r="CG93" i="4"/>
  <c r="CH16" i="3" s="1"/>
  <c r="CG105" i="4"/>
  <c r="CH17" i="3" s="1"/>
  <c r="CI15" i="7" s="1"/>
  <c r="CH5" i="3"/>
  <c r="CH4" i="3" s="1"/>
  <c r="CG6" i="12" s="1"/>
  <c r="AX16" i="6"/>
  <c r="AY6" i="7"/>
  <c r="AY5" i="7" s="1"/>
  <c r="BM24" i="6"/>
  <c r="BK22" i="6"/>
  <c r="BL23" i="6"/>
  <c r="BN25" i="6"/>
  <c r="BO26" i="6"/>
  <c r="BL24" i="6"/>
  <c r="BM25" i="6"/>
  <c r="BN26" i="6"/>
  <c r="BJ22" i="6"/>
  <c r="BJ21" i="6" s="1"/>
  <c r="BK23" i="6"/>
  <c r="W16" i="6"/>
  <c r="X6" i="7"/>
  <c r="X5" i="7" s="1"/>
  <c r="AP16" i="6"/>
  <c r="AQ6" i="7"/>
  <c r="AQ5" i="7" s="1"/>
  <c r="BD21" i="6"/>
  <c r="M13" i="7"/>
  <c r="M12" i="7" s="1"/>
  <c r="AU16" i="6"/>
  <c r="AV6" i="7"/>
  <c r="AV5" i="7" s="1"/>
  <c r="AB21" i="9"/>
  <c r="AB17" i="9"/>
  <c r="AB16" i="9" s="1"/>
  <c r="AA24" i="9"/>
  <c r="AC21" i="11" s="1"/>
  <c r="BE21" i="6"/>
  <c r="BM10" i="3"/>
  <c r="BM11" i="3" s="1"/>
  <c r="T11" i="3"/>
  <c r="BV10" i="3"/>
  <c r="BV11" i="3" s="1"/>
  <c r="W11" i="3"/>
  <c r="U11" i="3"/>
  <c r="O11" i="3"/>
  <c r="BQ10" i="3"/>
  <c r="BQ11" i="3" s="1"/>
  <c r="BL10" i="3"/>
  <c r="BL11" i="3" s="1"/>
  <c r="BS10" i="3"/>
  <c r="BS11" i="3" s="1"/>
  <c r="I11" i="8"/>
  <c r="J51" i="7" s="1"/>
  <c r="R41" i="3"/>
  <c r="T10" i="12"/>
  <c r="X41" i="3"/>
  <c r="BK10" i="3"/>
  <c r="BK11" i="3" s="1"/>
  <c r="E11" i="8"/>
  <c r="F51" i="7" s="1"/>
  <c r="Q11" i="3"/>
  <c r="S11" i="3"/>
  <c r="R11" i="3"/>
  <c r="X11" i="3"/>
  <c r="P11" i="3"/>
  <c r="V11" i="3"/>
  <c r="BP10" i="3"/>
  <c r="BP11" i="3" s="1"/>
  <c r="BT10" i="3"/>
  <c r="BT11" i="3" s="1"/>
  <c r="BO10" i="3"/>
  <c r="BO11" i="3" s="1"/>
  <c r="BU10" i="3"/>
  <c r="BU11" i="3" s="1"/>
  <c r="BN10" i="3"/>
  <c r="BN11" i="3" s="1"/>
  <c r="BR10" i="3"/>
  <c r="BR11" i="3" s="1"/>
  <c r="E22" i="11"/>
  <c r="F23" i="11" s="1"/>
  <c r="F22" i="11" s="1"/>
  <c r="G23" i="11" s="1"/>
  <c r="G17" i="11"/>
  <c r="D14" i="11"/>
  <c r="W10" i="12"/>
  <c r="U41" i="3"/>
  <c r="O41" i="3"/>
  <c r="Q10" i="12"/>
  <c r="G8" i="11"/>
  <c r="CE7" i="3"/>
  <c r="CF10" i="7"/>
  <c r="CF9" i="7" s="1"/>
  <c r="BY7" i="3"/>
  <c r="BZ10" i="7"/>
  <c r="BZ9" i="7" s="1"/>
  <c r="CD7" i="3"/>
  <c r="CE10" i="7"/>
  <c r="CE9" i="7" s="1"/>
  <c r="CA7" i="3"/>
  <c r="CB10" i="7"/>
  <c r="CB9" i="7" s="1"/>
  <c r="CC7" i="3"/>
  <c r="CD10" i="7"/>
  <c r="CD9" i="7" s="1"/>
  <c r="BX7" i="3"/>
  <c r="BY10" i="7"/>
  <c r="BY9" i="7" s="1"/>
  <c r="BW7" i="3"/>
  <c r="BX10" i="7"/>
  <c r="BX9" i="7" s="1"/>
  <c r="CB7" i="3"/>
  <c r="CC10" i="7"/>
  <c r="CC9" i="7" s="1"/>
  <c r="CG7" i="3"/>
  <c r="CH10" i="7"/>
  <c r="CH9" i="7" s="1"/>
  <c r="CF7" i="3"/>
  <c r="CG10" i="7"/>
  <c r="CG9" i="7" s="1"/>
  <c r="CH7" i="3"/>
  <c r="CI10" i="7"/>
  <c r="CI9" i="7" s="1"/>
  <c r="BZ7" i="3"/>
  <c r="CA10" i="7"/>
  <c r="CA9" i="7" s="1"/>
  <c r="Z28" i="10"/>
  <c r="Z22" i="10" s="1"/>
  <c r="AA44" i="3" s="1"/>
  <c r="Y29" i="10"/>
  <c r="AA12" i="11" s="1"/>
  <c r="AW27" i="10"/>
  <c r="AW34" i="10" s="1"/>
  <c r="AV24" i="10"/>
  <c r="AV31" i="10" s="1"/>
  <c r="AV26" i="10"/>
  <c r="AV33" i="10" s="1"/>
  <c r="AV25" i="10"/>
  <c r="AV32" i="10" s="1"/>
  <c r="AA30" i="10"/>
  <c r="CP21" i="5"/>
  <c r="CE35" i="3"/>
  <c r="CF33" i="7" s="1"/>
  <c r="BT38" i="3"/>
  <c r="BU36" i="7" s="1"/>
  <c r="CE24" i="5"/>
  <c r="CP33" i="3"/>
  <c r="CQ31" i="7" s="1"/>
  <c r="DA20" i="5"/>
  <c r="DL26" i="5"/>
  <c r="DM40" i="3" s="1"/>
  <c r="DN38" i="7" s="1"/>
  <c r="DA40" i="3"/>
  <c r="DB38" i="7" s="1"/>
  <c r="BI30" i="3"/>
  <c r="BJ28" i="7" s="1"/>
  <c r="BT17" i="5"/>
  <c r="BI21" i="5"/>
  <c r="AX35" i="3"/>
  <c r="AY33" i="7" s="1"/>
  <c r="AX30" i="7"/>
  <c r="DA24" i="5"/>
  <c r="CP38" i="3"/>
  <c r="CQ36" i="7" s="1"/>
  <c r="BI22" i="5"/>
  <c r="AX36" i="3"/>
  <c r="AY34" i="7" s="1"/>
  <c r="CE30" i="3"/>
  <c r="CF28" i="7" s="1"/>
  <c r="CP17" i="5"/>
  <c r="DL26" i="3"/>
  <c r="DK12" i="5"/>
  <c r="CE30" i="7"/>
  <c r="CQ9" i="5"/>
  <c r="CF22" i="3"/>
  <c r="CG20" i="7" s="1"/>
  <c r="BI8" i="5"/>
  <c r="AX21" i="3"/>
  <c r="AY19" i="7" s="1"/>
  <c r="AW18" i="5"/>
  <c r="AX32" i="3"/>
  <c r="BI19" i="5"/>
  <c r="AX26" i="3"/>
  <c r="BI13" i="5"/>
  <c r="AW12" i="5"/>
  <c r="AX39" i="3"/>
  <c r="AY37" i="7" s="1"/>
  <c r="BI25" i="5"/>
  <c r="DA17" i="5"/>
  <c r="CP30" i="3"/>
  <c r="CQ28" i="7" s="1"/>
  <c r="DA26" i="5"/>
  <c r="CP40" i="3"/>
  <c r="CQ38" i="7" s="1"/>
  <c r="DA23" i="5"/>
  <c r="CP37" i="3"/>
  <c r="CQ35" i="7" s="1"/>
  <c r="AX20" i="3"/>
  <c r="AW6" i="5"/>
  <c r="BI7" i="5"/>
  <c r="BT26" i="3"/>
  <c r="CE13" i="5"/>
  <c r="BS12" i="5"/>
  <c r="BT21" i="3"/>
  <c r="BU19" i="7" s="1"/>
  <c r="CE8" i="5"/>
  <c r="DA22" i="5"/>
  <c r="CP36" i="3"/>
  <c r="CQ34" i="7" s="1"/>
  <c r="DL24" i="5"/>
  <c r="DM38" i="3" s="1"/>
  <c r="DN36" i="7" s="1"/>
  <c r="DA38" i="3"/>
  <c r="DB36" i="7" s="1"/>
  <c r="DN16" i="5"/>
  <c r="DO29" i="3" s="1"/>
  <c r="DP27" i="7" s="1"/>
  <c r="DC29" i="3"/>
  <c r="DD27" i="7" s="1"/>
  <c r="DB14" i="5"/>
  <c r="CQ27" i="3"/>
  <c r="CR25" i="7" s="1"/>
  <c r="BT30" i="7"/>
  <c r="BT22" i="5"/>
  <c r="BI36" i="3"/>
  <c r="BJ34" i="7" s="1"/>
  <c r="DK6" i="5"/>
  <c r="DL20" i="3"/>
  <c r="BI18" i="7"/>
  <c r="BI17" i="7" s="1"/>
  <c r="BH19" i="3"/>
  <c r="BT37" i="3"/>
  <c r="BU35" i="7" s="1"/>
  <c r="CE23" i="5"/>
  <c r="CE25" i="5"/>
  <c r="BT39" i="3"/>
  <c r="BU37" i="7" s="1"/>
  <c r="CG10" i="5"/>
  <c r="BV23" i="3"/>
  <c r="BW21" i="7" s="1"/>
  <c r="DA25" i="5"/>
  <c r="CP39" i="3"/>
  <c r="CQ37" i="7" s="1"/>
  <c r="AX18" i="7"/>
  <c r="AX17" i="7" s="1"/>
  <c r="AW19" i="3"/>
  <c r="DL18" i="7"/>
  <c r="DL17" i="7" s="1"/>
  <c r="DK19" i="3"/>
  <c r="BI39" i="3"/>
  <c r="BJ37" i="7" s="1"/>
  <c r="BT25" i="5"/>
  <c r="CD19" i="3"/>
  <c r="CE18" i="7"/>
  <c r="CE17" i="7" s="1"/>
  <c r="DA24" i="7"/>
  <c r="DA23" i="7" s="1"/>
  <c r="CZ25" i="3"/>
  <c r="CE26" i="3"/>
  <c r="CP13" i="5"/>
  <c r="CD12" i="5"/>
  <c r="BT30" i="3"/>
  <c r="BU28" i="7" s="1"/>
  <c r="CE17" i="5"/>
  <c r="CE22" i="5"/>
  <c r="BT36" i="3"/>
  <c r="BU34" i="7" s="1"/>
  <c r="BI23" i="5"/>
  <c r="AX37" i="3"/>
  <c r="AY35" i="7" s="1"/>
  <c r="BI33" i="3"/>
  <c r="BJ31" i="7" s="1"/>
  <c r="BT20" i="5"/>
  <c r="DL17" i="5"/>
  <c r="DM30" i="3" s="1"/>
  <c r="DN28" i="7" s="1"/>
  <c r="DA30" i="3"/>
  <c r="DB28" i="7" s="1"/>
  <c r="CP24" i="5"/>
  <c r="CE38" i="3"/>
  <c r="CF36" i="7" s="1"/>
  <c r="CQ28" i="3"/>
  <c r="CR26" i="7" s="1"/>
  <c r="DB15" i="5"/>
  <c r="CG23" i="3"/>
  <c r="CH21" i="7" s="1"/>
  <c r="CR10" i="5"/>
  <c r="BU15" i="5"/>
  <c r="BJ28" i="3"/>
  <c r="BK26" i="7" s="1"/>
  <c r="BT35" i="3"/>
  <c r="BU33" i="7" s="1"/>
  <c r="CE21" i="5"/>
  <c r="CE26" i="5"/>
  <c r="BT40" i="3"/>
  <c r="BU38" i="7" s="1"/>
  <c r="CQ15" i="5"/>
  <c r="CF28" i="3"/>
  <c r="CG26" i="7" s="1"/>
  <c r="AL19" i="3"/>
  <c r="AM18" i="7"/>
  <c r="AM17" i="7" s="1"/>
  <c r="DA39" i="3"/>
  <c r="DB37" i="7" s="1"/>
  <c r="DL25" i="5"/>
  <c r="DM39" i="3" s="1"/>
  <c r="DN37" i="7" s="1"/>
  <c r="BI40" i="3"/>
  <c r="BJ38" i="7" s="1"/>
  <c r="BT26" i="5"/>
  <c r="DL30" i="7"/>
  <c r="CG16" i="5"/>
  <c r="BV29" i="3"/>
  <c r="BW27" i="7" s="1"/>
  <c r="BI37" i="3"/>
  <c r="BJ35" i="7" s="1"/>
  <c r="BT23" i="5"/>
  <c r="DL32" i="3"/>
  <c r="DK18" i="5"/>
  <c r="CP35" i="3"/>
  <c r="CQ33" i="7" s="1"/>
  <c r="DA21" i="5"/>
  <c r="CF9" i="5"/>
  <c r="BU22" i="3"/>
  <c r="BV20" i="7" s="1"/>
  <c r="BT21" i="5"/>
  <c r="BI35" i="3"/>
  <c r="BJ33" i="7" s="1"/>
  <c r="CP19" i="5"/>
  <c r="CE32" i="3"/>
  <c r="CD18" i="5"/>
  <c r="BT32" i="3"/>
  <c r="CE19" i="5"/>
  <c r="BS18" i="5"/>
  <c r="DL13" i="5"/>
  <c r="DA26" i="3"/>
  <c r="CZ12" i="5"/>
  <c r="CE33" i="3"/>
  <c r="CF31" i="7" s="1"/>
  <c r="CP20" i="5"/>
  <c r="CP30" i="7"/>
  <c r="CP18" i="7"/>
  <c r="CP17" i="7" s="1"/>
  <c r="CO19" i="3"/>
  <c r="CE24" i="7"/>
  <c r="CE23" i="7" s="1"/>
  <c r="CD25" i="3"/>
  <c r="CR23" i="3"/>
  <c r="CS21" i="7" s="1"/>
  <c r="DC10" i="5"/>
  <c r="BT7" i="5"/>
  <c r="BH6" i="5"/>
  <c r="BI20" i="3"/>
  <c r="BI38" i="3"/>
  <c r="BJ36" i="7" s="1"/>
  <c r="BT24" i="5"/>
  <c r="DL11" i="5"/>
  <c r="DM24" i="3" s="1"/>
  <c r="DN22" i="7" s="1"/>
  <c r="DA24" i="3"/>
  <c r="DB22" i="7" s="1"/>
  <c r="CD6" i="5"/>
  <c r="CE20" i="3"/>
  <c r="CP7" i="5"/>
  <c r="BT24" i="7"/>
  <c r="BT23" i="7" s="1"/>
  <c r="BS25" i="3"/>
  <c r="CP25" i="5"/>
  <c r="CE39" i="3"/>
  <c r="CF37" i="7" s="1"/>
  <c r="CQ14" i="5"/>
  <c r="CF27" i="3"/>
  <c r="CG25" i="7" s="1"/>
  <c r="AM24" i="7"/>
  <c r="AM23" i="7" s="1"/>
  <c r="AL25" i="3"/>
  <c r="CE11" i="5"/>
  <c r="BT24" i="3"/>
  <c r="BU22" i="7" s="1"/>
  <c r="CP11" i="5"/>
  <c r="CE24" i="3"/>
  <c r="CF22" i="7" s="1"/>
  <c r="DA33" i="3"/>
  <c r="DB31" i="7" s="1"/>
  <c r="DL20" i="5"/>
  <c r="DM33" i="3" s="1"/>
  <c r="DN31" i="7" s="1"/>
  <c r="CR29" i="3"/>
  <c r="CS27" i="7" s="1"/>
  <c r="DC16" i="5"/>
  <c r="DB9" i="5"/>
  <c r="CQ22" i="3"/>
  <c r="CR20" i="7" s="1"/>
  <c r="CR16" i="5"/>
  <c r="CG29" i="3"/>
  <c r="CH27" i="7" s="1"/>
  <c r="BI24" i="3"/>
  <c r="BJ22" i="7" s="1"/>
  <c r="BT11" i="5"/>
  <c r="DM15" i="5"/>
  <c r="DN28" i="3" s="1"/>
  <c r="DO26" i="7" s="1"/>
  <c r="DB28" i="3"/>
  <c r="DC26" i="7" s="1"/>
  <c r="BI24" i="7"/>
  <c r="BI23" i="7" s="1"/>
  <c r="BH25" i="3"/>
  <c r="BT13" i="5"/>
  <c r="BH12" i="5"/>
  <c r="BI26" i="3"/>
  <c r="AX30" i="3"/>
  <c r="AY28" i="7" s="1"/>
  <c r="BI17" i="5"/>
  <c r="AX24" i="3"/>
  <c r="AY22" i="7" s="1"/>
  <c r="BI11" i="5"/>
  <c r="DA18" i="7"/>
  <c r="DA17" i="7" s="1"/>
  <c r="CZ19" i="3"/>
  <c r="CP24" i="7"/>
  <c r="CP23" i="7" s="1"/>
  <c r="CO25" i="3"/>
  <c r="BT8" i="5"/>
  <c r="BI21" i="3"/>
  <c r="BJ19" i="7" s="1"/>
  <c r="BI26" i="5"/>
  <c r="AX40" i="3"/>
  <c r="AY38" i="7" s="1"/>
  <c r="CZ6" i="5"/>
  <c r="DL7" i="5"/>
  <c r="DA20" i="3"/>
  <c r="CF14" i="5"/>
  <c r="BU27" i="3"/>
  <c r="BV25" i="7" s="1"/>
  <c r="DM9" i="5"/>
  <c r="DN22" i="3" s="1"/>
  <c r="DO20" i="7" s="1"/>
  <c r="DB22" i="3"/>
  <c r="DC20" i="7" s="1"/>
  <c r="BJ22" i="3"/>
  <c r="BK20" i="7" s="1"/>
  <c r="BU9" i="5"/>
  <c r="BI20" i="5"/>
  <c r="AX33" i="3"/>
  <c r="AY31" i="7" s="1"/>
  <c r="DA11" i="5"/>
  <c r="CP24" i="3"/>
  <c r="CQ22" i="7" s="1"/>
  <c r="DA35" i="3"/>
  <c r="DB33" i="7" s="1"/>
  <c r="DL21" i="5"/>
  <c r="DM35" i="3" s="1"/>
  <c r="DN33" i="7" s="1"/>
  <c r="AX24" i="7"/>
  <c r="AX23" i="7" s="1"/>
  <c r="AW25" i="3"/>
  <c r="DC23" i="3"/>
  <c r="DD21" i="7" s="1"/>
  <c r="DN10" i="5"/>
  <c r="DO23" i="3" s="1"/>
  <c r="DP21" i="7" s="1"/>
  <c r="DL24" i="7"/>
  <c r="DL23" i="7" s="1"/>
  <c r="DK25" i="3"/>
  <c r="DA30" i="7"/>
  <c r="CP26" i="5"/>
  <c r="CE40" i="3"/>
  <c r="CF38" i="7" s="1"/>
  <c r="CP8" i="5"/>
  <c r="CE21" i="3"/>
  <c r="CF19" i="7" s="1"/>
  <c r="DA37" i="3"/>
  <c r="DB35" i="7" s="1"/>
  <c r="DL23" i="5"/>
  <c r="DM37" i="3" s="1"/>
  <c r="DN35" i="7" s="1"/>
  <c r="BJ27" i="3"/>
  <c r="BK25" i="7" s="1"/>
  <c r="BU14" i="5"/>
  <c r="DM14" i="5"/>
  <c r="DN27" i="3" s="1"/>
  <c r="DO25" i="7" s="1"/>
  <c r="DB27" i="3"/>
  <c r="DC25" i="7" s="1"/>
  <c r="BI30" i="7"/>
  <c r="CE7" i="5"/>
  <c r="BT20" i="3"/>
  <c r="BS6" i="5"/>
  <c r="BI32" i="3"/>
  <c r="BT19" i="5"/>
  <c r="BH18" i="5"/>
  <c r="DL19" i="5"/>
  <c r="DA32" i="3"/>
  <c r="CZ18" i="5"/>
  <c r="BT33" i="3"/>
  <c r="BU31" i="7" s="1"/>
  <c r="CE20" i="5"/>
  <c r="DA13" i="5"/>
  <c r="CP26" i="3"/>
  <c r="CO12" i="5"/>
  <c r="CE37" i="3"/>
  <c r="CF35" i="7" s="1"/>
  <c r="CP23" i="5"/>
  <c r="DL22" i="5"/>
  <c r="DM36" i="3" s="1"/>
  <c r="DN34" i="7" s="1"/>
  <c r="DA36" i="3"/>
  <c r="DB34" i="7" s="1"/>
  <c r="BI24" i="5"/>
  <c r="AX38" i="3"/>
  <c r="AY36" i="7" s="1"/>
  <c r="DA21" i="3"/>
  <c r="DB19" i="7" s="1"/>
  <c r="DL8" i="5"/>
  <c r="DM21" i="3" s="1"/>
  <c r="DN19" i="7" s="1"/>
  <c r="CP20" i="3"/>
  <c r="CO6" i="5"/>
  <c r="DA7" i="5"/>
  <c r="CE36" i="3"/>
  <c r="CF34" i="7" s="1"/>
  <c r="CP22" i="5"/>
  <c r="BT18" i="7"/>
  <c r="BT17" i="7" s="1"/>
  <c r="BS19" i="3"/>
  <c r="CP32" i="3"/>
  <c r="DA19" i="5"/>
  <c r="CO18" i="5"/>
  <c r="AM30" i="7"/>
  <c r="BU28" i="3"/>
  <c r="BV26" i="7" s="1"/>
  <c r="CF15" i="5"/>
  <c r="CP21" i="3"/>
  <c r="CQ19" i="7" s="1"/>
  <c r="DA8" i="5"/>
  <c r="AD27" i="9"/>
  <c r="AE19" i="9" s="1"/>
  <c r="AV22" i="9"/>
  <c r="AV26" i="9" s="1"/>
  <c r="AW18" i="9" s="1"/>
  <c r="CR28" i="2"/>
  <c r="CS8" i="3" s="1"/>
  <c r="CJ28" i="2"/>
  <c r="CK8" i="3" s="1"/>
  <c r="CP28" i="2"/>
  <c r="CQ8" i="3" s="1"/>
  <c r="CO28" i="2"/>
  <c r="CP8" i="3" s="1"/>
  <c r="CN28" i="2"/>
  <c r="CO8" i="3" s="1"/>
  <c r="CQ28" i="2"/>
  <c r="CR8" i="3" s="1"/>
  <c r="CI28" i="2"/>
  <c r="CJ8" i="3" s="1"/>
  <c r="CH28" i="2"/>
  <c r="CI8" i="3" s="1"/>
  <c r="CS28" i="2"/>
  <c r="CT8" i="3" s="1"/>
  <c r="CK28" i="2"/>
  <c r="CL8" i="3" s="1"/>
  <c r="CM28" i="2"/>
  <c r="CN8" i="3" s="1"/>
  <c r="CL28" i="2"/>
  <c r="CM8" i="3" s="1"/>
  <c r="O65" i="4"/>
  <c r="N73" i="4"/>
  <c r="R34" i="4"/>
  <c r="P76" i="4"/>
  <c r="Q44" i="4"/>
  <c r="O86" i="4"/>
  <c r="Q11" i="4"/>
  <c r="O53" i="4"/>
  <c r="O50" i="4" s="1"/>
  <c r="Q40" i="4"/>
  <c r="O82" i="4"/>
  <c r="Q14" i="4"/>
  <c r="O56" i="4"/>
  <c r="O54" i="4" s="1"/>
  <c r="S21" i="4"/>
  <c r="Q63" i="4"/>
  <c r="R25" i="4"/>
  <c r="P67" i="4"/>
  <c r="O60" i="4"/>
  <c r="P41" i="4"/>
  <c r="Q35" i="4"/>
  <c r="O77" i="4"/>
  <c r="R33" i="4"/>
  <c r="P75" i="4"/>
  <c r="N68" i="4"/>
  <c r="Q36" i="4"/>
  <c r="O78" i="4"/>
  <c r="R22" i="4"/>
  <c r="P64" i="4"/>
  <c r="Y10" i="4"/>
  <c r="W52" i="4"/>
  <c r="Q28" i="4"/>
  <c r="O70" i="4"/>
  <c r="Q43" i="4"/>
  <c r="O85" i="4"/>
  <c r="Q29" i="4"/>
  <c r="O71" i="4"/>
  <c r="R20" i="4"/>
  <c r="P62" i="4"/>
  <c r="R17" i="4"/>
  <c r="P59" i="4"/>
  <c r="R15" i="4"/>
  <c r="P57" i="4"/>
  <c r="R30" i="4"/>
  <c r="O72" i="4"/>
  <c r="R16" i="4"/>
  <c r="P58" i="4"/>
  <c r="Q37" i="4"/>
  <c r="O79" i="4"/>
  <c r="N87" i="4"/>
  <c r="Q32" i="4"/>
  <c r="P74" i="4" s="1"/>
  <c r="P31" i="4"/>
  <c r="R19" i="4"/>
  <c r="Q61" i="4" s="1"/>
  <c r="Q18" i="4"/>
  <c r="R42" i="4"/>
  <c r="Q84" i="4" s="1"/>
  <c r="Q39" i="4"/>
  <c r="P81" i="4" s="1"/>
  <c r="P38" i="4"/>
  <c r="Q13" i="4"/>
  <c r="P55" i="4" s="1"/>
  <c r="P12" i="4"/>
  <c r="Q9" i="4"/>
  <c r="P51" i="4" s="1"/>
  <c r="P8" i="4"/>
  <c r="Q27" i="4"/>
  <c r="P69" i="4" s="1"/>
  <c r="P26" i="4"/>
  <c r="Q24" i="4"/>
  <c r="P66" i="4" s="1"/>
  <c r="P23" i="4"/>
  <c r="O45" i="4"/>
  <c r="O80" i="4"/>
  <c r="CS42" i="1"/>
  <c r="CK42" i="1"/>
  <c r="CR42" i="1"/>
  <c r="CJ42" i="1"/>
  <c r="CQ42" i="1"/>
  <c r="CI42" i="1"/>
  <c r="CP42" i="1"/>
  <c r="CH42" i="1"/>
  <c r="CO42" i="1"/>
  <c r="CN42" i="1"/>
  <c r="CM42" i="1"/>
  <c r="CL42" i="1"/>
  <c r="J25" i="2"/>
  <c r="K25" i="2"/>
  <c r="I12" i="2"/>
  <c r="K23" i="1"/>
  <c r="K36" i="1"/>
  <c r="J36" i="1"/>
  <c r="J23" i="1"/>
  <c r="I20" i="11" l="1"/>
  <c r="J20" i="11" s="1"/>
  <c r="Z10" i="12"/>
  <c r="AA10" i="12" s="1"/>
  <c r="K48" i="3"/>
  <c r="L24" i="11" s="1"/>
  <c r="E5" i="11"/>
  <c r="N16" i="7"/>
  <c r="M14" i="3"/>
  <c r="BB6" i="7"/>
  <c r="BB5" i="7" s="1"/>
  <c r="F10" i="11"/>
  <c r="G10" i="11" s="1"/>
  <c r="BK21" i="6"/>
  <c r="BK16" i="6" s="1"/>
  <c r="CI14" i="7"/>
  <c r="CD14" i="7"/>
  <c r="BZ14" i="7"/>
  <c r="CG14" i="7"/>
  <c r="BN21" i="6"/>
  <c r="BN16" i="6" s="1"/>
  <c r="CF14" i="7"/>
  <c r="CA14" i="7"/>
  <c r="CB14" i="7"/>
  <c r="BY14" i="7"/>
  <c r="BJ6" i="7"/>
  <c r="BJ5" i="7" s="1"/>
  <c r="CH14" i="7"/>
  <c r="CE14" i="7"/>
  <c r="CC14" i="7"/>
  <c r="BX14" i="7"/>
  <c r="F9" i="11"/>
  <c r="E6" i="11"/>
  <c r="F18" i="11"/>
  <c r="E15" i="11"/>
  <c r="E14" i="11" s="1"/>
  <c r="CC24" i="6"/>
  <c r="CA22" i="6"/>
  <c r="CB23" i="6"/>
  <c r="CD25" i="6"/>
  <c r="CE26" i="6"/>
  <c r="O15" i="3"/>
  <c r="N99" i="4"/>
  <c r="O18" i="3" s="1"/>
  <c r="I16" i="11"/>
  <c r="J16" i="11" s="1"/>
  <c r="BG16" i="6"/>
  <c r="BH6" i="7"/>
  <c r="BH5" i="7" s="1"/>
  <c r="CG25" i="6"/>
  <c r="CE23" i="6"/>
  <c r="CD22" i="6"/>
  <c r="CH26" i="6"/>
  <c r="CF24" i="6"/>
  <c r="CI20" i="6"/>
  <c r="CI105" i="4"/>
  <c r="CJ17" i="3" s="1"/>
  <c r="CK15" i="7" s="1"/>
  <c r="CI93" i="4"/>
  <c r="CJ16" i="3" s="1"/>
  <c r="CJ5" i="3"/>
  <c r="CJ4" i="3" s="1"/>
  <c r="CI6" i="12" s="1"/>
  <c r="O68" i="4"/>
  <c r="L46" i="3"/>
  <c r="L41" i="7" s="1"/>
  <c r="L39" i="7" s="1"/>
  <c r="L8" i="7" s="1"/>
  <c r="L42" i="7" s="1"/>
  <c r="L70" i="7" s="1"/>
  <c r="BK6" i="7"/>
  <c r="BK5" i="7" s="1"/>
  <c r="BJ16" i="6"/>
  <c r="BS21" i="6"/>
  <c r="BU21" i="6"/>
  <c r="CQ20" i="6"/>
  <c r="CQ105" i="4"/>
  <c r="CR17" i="3" s="1"/>
  <c r="CS15" i="7" s="1"/>
  <c r="CQ93" i="4"/>
  <c r="CR16" i="3" s="1"/>
  <c r="CR5" i="3"/>
  <c r="CR4" i="3" s="1"/>
  <c r="CQ6" i="12" s="1"/>
  <c r="CK26" i="6"/>
  <c r="CI24" i="6"/>
  <c r="CG22" i="6"/>
  <c r="CH23" i="6"/>
  <c r="CJ25" i="6"/>
  <c r="CG23" i="6"/>
  <c r="CJ26" i="6"/>
  <c r="CF22" i="6"/>
  <c r="CH24" i="6"/>
  <c r="CI25" i="6"/>
  <c r="BX23" i="6"/>
  <c r="CA26" i="6"/>
  <c r="BY24" i="6"/>
  <c r="BZ25" i="6"/>
  <c r="BW22" i="6"/>
  <c r="BR21" i="6"/>
  <c r="BT21" i="6"/>
  <c r="O40" i="7"/>
  <c r="O10" i="12"/>
  <c r="AZ16" i="6"/>
  <c r="BA6" i="7"/>
  <c r="BA5" i="7" s="1"/>
  <c r="BE16" i="6"/>
  <c r="BF6" i="7"/>
  <c r="BF5" i="7" s="1"/>
  <c r="BD16" i="6"/>
  <c r="BE6" i="7"/>
  <c r="BE5" i="7" s="1"/>
  <c r="BF16" i="6"/>
  <c r="BG6" i="7"/>
  <c r="BG5" i="7" s="1"/>
  <c r="CF23" i="6"/>
  <c r="CI26" i="6"/>
  <c r="CG24" i="6"/>
  <c r="CH25" i="6"/>
  <c r="CE22" i="6"/>
  <c r="H7" i="11"/>
  <c r="I7" i="11" s="1"/>
  <c r="BM21" i="6"/>
  <c r="BY25" i="6"/>
  <c r="BW23" i="6"/>
  <c r="BV22" i="6"/>
  <c r="BV21" i="6" s="1"/>
  <c r="BZ26" i="6"/>
  <c r="BX24" i="6"/>
  <c r="BH16" i="6"/>
  <c r="BI6" i="7"/>
  <c r="BI5" i="7" s="1"/>
  <c r="CC22" i="6"/>
  <c r="CF25" i="6"/>
  <c r="CG26" i="6"/>
  <c r="CD23" i="6"/>
  <c r="CE24" i="6"/>
  <c r="CJ20" i="6"/>
  <c r="CJ105" i="4"/>
  <c r="CK17" i="3" s="1"/>
  <c r="CL15" i="7" s="1"/>
  <c r="CJ93" i="4"/>
  <c r="CK16" i="3" s="1"/>
  <c r="CK5" i="3"/>
  <c r="CK4" i="3" s="1"/>
  <c r="CJ6" i="12" s="1"/>
  <c r="Z35" i="10"/>
  <c r="AA28" i="10" s="1"/>
  <c r="N13" i="7"/>
  <c r="N12" i="7" s="1"/>
  <c r="M13" i="3"/>
  <c r="M42" i="3" s="1"/>
  <c r="BB16" i="6"/>
  <c r="BC6" i="7"/>
  <c r="BC5" i="7" s="1"/>
  <c r="CB22" i="6"/>
  <c r="CE25" i="6"/>
  <c r="CC23" i="6"/>
  <c r="CD24" i="6"/>
  <c r="CF26" i="6"/>
  <c r="CP20" i="6"/>
  <c r="CP105" i="4"/>
  <c r="CQ17" i="3" s="1"/>
  <c r="CR15" i="7" s="1"/>
  <c r="CP93" i="4"/>
  <c r="CQ16" i="3" s="1"/>
  <c r="CQ5" i="3"/>
  <c r="CQ4" i="3" s="1"/>
  <c r="CP6" i="12" s="1"/>
  <c r="BL6" i="7"/>
  <c r="BL5" i="7" s="1"/>
  <c r="CR20" i="6"/>
  <c r="CR105" i="4"/>
  <c r="CS17" i="3" s="1"/>
  <c r="CT15" i="7" s="1"/>
  <c r="CR93" i="4"/>
  <c r="CS16" i="3" s="1"/>
  <c r="CS5" i="3"/>
  <c r="CS4" i="3" s="1"/>
  <c r="CR6" i="12" s="1"/>
  <c r="AC32" i="7"/>
  <c r="AC29" i="7" s="1"/>
  <c r="AC34" i="3"/>
  <c r="AC31" i="3" s="1"/>
  <c r="AB7" i="12" s="1"/>
  <c r="AB8" i="12" s="1"/>
  <c r="AB9" i="12" s="1"/>
  <c r="BQ21" i="6"/>
  <c r="BO21" i="6"/>
  <c r="BL21" i="6"/>
  <c r="CH20" i="6"/>
  <c r="CH105" i="4"/>
  <c r="CI17" i="3" s="1"/>
  <c r="CJ15" i="7" s="1"/>
  <c r="CH93" i="4"/>
  <c r="CI16" i="3" s="1"/>
  <c r="CI5" i="3"/>
  <c r="CI4" i="3" s="1"/>
  <c r="CH6" i="12" s="1"/>
  <c r="N15" i="3"/>
  <c r="M99" i="4"/>
  <c r="N18" i="3" s="1"/>
  <c r="AY16" i="6"/>
  <c r="AZ6" i="7"/>
  <c r="AZ5" i="7" s="1"/>
  <c r="CL20" i="6"/>
  <c r="CL105" i="4"/>
  <c r="CM17" i="3" s="1"/>
  <c r="CN15" i="7" s="1"/>
  <c r="CL93" i="4"/>
  <c r="CM16" i="3" s="1"/>
  <c r="CM5" i="3"/>
  <c r="CM4" i="3" s="1"/>
  <c r="CL6" i="12" s="1"/>
  <c r="CM20" i="6"/>
  <c r="CM105" i="4"/>
  <c r="CN17" i="3" s="1"/>
  <c r="CO15" i="7" s="1"/>
  <c r="CM93" i="4"/>
  <c r="CN16" i="3" s="1"/>
  <c r="CN5" i="3"/>
  <c r="CN4" i="3" s="1"/>
  <c r="CM6" i="12" s="1"/>
  <c r="CN20" i="6"/>
  <c r="CN93" i="4"/>
  <c r="CO16" i="3" s="1"/>
  <c r="CN105" i="4"/>
  <c r="CO17" i="3" s="1"/>
  <c r="CP15" i="7" s="1"/>
  <c r="CO5" i="3"/>
  <c r="CO4" i="3" s="1"/>
  <c r="CN6" i="12" s="1"/>
  <c r="CK20" i="6"/>
  <c r="CK105" i="4"/>
  <c r="CL17" i="3" s="1"/>
  <c r="CM15" i="7" s="1"/>
  <c r="CK93" i="4"/>
  <c r="CL16" i="3" s="1"/>
  <c r="CL5" i="3"/>
  <c r="CL4" i="3" s="1"/>
  <c r="CK6" i="12" s="1"/>
  <c r="CO20" i="6"/>
  <c r="CO105" i="4"/>
  <c r="CP17" i="3" s="1"/>
  <c r="CQ15" i="7" s="1"/>
  <c r="CO93" i="4"/>
  <c r="CP16" i="3" s="1"/>
  <c r="CP5" i="3"/>
  <c r="CP4" i="3" s="1"/>
  <c r="CO6" i="12" s="1"/>
  <c r="CS20" i="6"/>
  <c r="CS105" i="4"/>
  <c r="CT17" i="3" s="1"/>
  <c r="CU15" i="7" s="1"/>
  <c r="CS93" i="4"/>
  <c r="CT16" i="3" s="1"/>
  <c r="CT5" i="3"/>
  <c r="CT4" i="3" s="1"/>
  <c r="CS6" i="12" s="1"/>
  <c r="AB25" i="9"/>
  <c r="AB20" i="9"/>
  <c r="AC52" i="7" s="1"/>
  <c r="AC50" i="7" s="1"/>
  <c r="AC55" i="7" s="1"/>
  <c r="CC26" i="6"/>
  <c r="CA24" i="6"/>
  <c r="BY22" i="6"/>
  <c r="BZ23" i="6"/>
  <c r="CB25" i="6"/>
  <c r="BY23" i="6"/>
  <c r="CB26" i="6"/>
  <c r="BZ24" i="6"/>
  <c r="BX22" i="6"/>
  <c r="CA25" i="6"/>
  <c r="CB24" i="6"/>
  <c r="CC25" i="6"/>
  <c r="CD26" i="6"/>
  <c r="CA23" i="6"/>
  <c r="BZ22" i="6"/>
  <c r="BP21" i="6"/>
  <c r="BC16" i="6"/>
  <c r="BD6" i="7"/>
  <c r="BD5" i="7" s="1"/>
  <c r="X10" i="12"/>
  <c r="X40" i="7"/>
  <c r="BX10" i="3"/>
  <c r="BX11" i="3" s="1"/>
  <c r="CC10" i="3"/>
  <c r="CC11" i="3" s="1"/>
  <c r="CE10" i="3"/>
  <c r="CE11" i="3" s="1"/>
  <c r="R40" i="7"/>
  <c r="R10" i="12"/>
  <c r="F50" i="7"/>
  <c r="F55" i="7" s="1"/>
  <c r="F70" i="7" s="1"/>
  <c r="F71" i="7" s="1"/>
  <c r="G69" i="7" s="1"/>
  <c r="G25" i="11"/>
  <c r="G22" i="11" s="1"/>
  <c r="H23" i="11" s="1"/>
  <c r="H22" i="11" s="1"/>
  <c r="I23" i="11" s="1"/>
  <c r="I22" i="11" s="1"/>
  <c r="J23" i="11" s="1"/>
  <c r="J22" i="11" s="1"/>
  <c r="K23" i="11" s="1"/>
  <c r="CH10" i="3"/>
  <c r="CH11" i="3" s="1"/>
  <c r="CB10" i="3"/>
  <c r="CB11" i="3" s="1"/>
  <c r="CD10" i="3"/>
  <c r="CD11" i="3" s="1"/>
  <c r="H8" i="11"/>
  <c r="BZ10" i="3"/>
  <c r="BZ11" i="3" s="1"/>
  <c r="CF10" i="3"/>
  <c r="CF11" i="3" s="1"/>
  <c r="CG10" i="3"/>
  <c r="CG11" i="3" s="1"/>
  <c r="BW10" i="3"/>
  <c r="BW11" i="3" s="1"/>
  <c r="CA10" i="3"/>
  <c r="CA11" i="3" s="1"/>
  <c r="BY10" i="3"/>
  <c r="BY11" i="3" s="1"/>
  <c r="H17" i="11"/>
  <c r="U40" i="7"/>
  <c r="U10" i="12"/>
  <c r="J50" i="7"/>
  <c r="J55" i="7" s="1"/>
  <c r="J70" i="7" s="1"/>
  <c r="K25" i="11"/>
  <c r="CL7" i="3"/>
  <c r="CM10" i="7"/>
  <c r="CM9" i="7" s="1"/>
  <c r="CR7" i="3"/>
  <c r="CS10" i="7"/>
  <c r="CS9" i="7" s="1"/>
  <c r="CK7" i="3"/>
  <c r="CL10" i="7"/>
  <c r="CL9" i="7" s="1"/>
  <c r="CT7" i="3"/>
  <c r="CU10" i="7"/>
  <c r="CU9" i="7" s="1"/>
  <c r="CO7" i="3"/>
  <c r="CP10" i="7"/>
  <c r="CP9" i="7" s="1"/>
  <c r="CS7" i="3"/>
  <c r="CT10" i="7"/>
  <c r="CT9" i="7" s="1"/>
  <c r="CM7" i="3"/>
  <c r="CN10" i="7"/>
  <c r="CN9" i="7" s="1"/>
  <c r="CI7" i="3"/>
  <c r="CJ10" i="7"/>
  <c r="CJ9" i="7" s="1"/>
  <c r="CP7" i="3"/>
  <c r="CQ10" i="7"/>
  <c r="CQ9" i="7" s="1"/>
  <c r="CN7" i="3"/>
  <c r="CO10" i="7"/>
  <c r="CO9" i="7" s="1"/>
  <c r="CJ7" i="3"/>
  <c r="CK10" i="7"/>
  <c r="CK9" i="7" s="1"/>
  <c r="CQ7" i="3"/>
  <c r="CR10" i="7"/>
  <c r="CR9" i="7" s="1"/>
  <c r="Z29" i="10"/>
  <c r="AB12" i="11" s="1"/>
  <c r="AW26" i="10"/>
  <c r="AW33" i="10" s="1"/>
  <c r="AX34" i="10"/>
  <c r="AX27" i="10"/>
  <c r="AB23" i="10"/>
  <c r="AW25" i="10"/>
  <c r="AW32" i="10" s="1"/>
  <c r="AW24" i="10"/>
  <c r="AW31" i="10" s="1"/>
  <c r="CQ37" i="3"/>
  <c r="CR35" i="7" s="1"/>
  <c r="DB23" i="5"/>
  <c r="DM13" i="5"/>
  <c r="DB26" i="3"/>
  <c r="DA12" i="5"/>
  <c r="DB30" i="7"/>
  <c r="BJ30" i="7"/>
  <c r="BU18" i="7"/>
  <c r="BU17" i="7" s="1"/>
  <c r="BT19" i="3"/>
  <c r="CQ40" i="3"/>
  <c r="CR38" i="7" s="1"/>
  <c r="DB26" i="5"/>
  <c r="BJ33" i="3"/>
  <c r="BK31" i="7" s="1"/>
  <c r="BU20" i="5"/>
  <c r="CR14" i="5"/>
  <c r="CG27" i="3"/>
  <c r="CH25" i="7" s="1"/>
  <c r="BU17" i="5"/>
  <c r="BJ30" i="3"/>
  <c r="BK28" i="7" s="1"/>
  <c r="BU26" i="3"/>
  <c r="BT12" i="5"/>
  <c r="CF13" i="5"/>
  <c r="DD16" i="5"/>
  <c r="CS29" i="3"/>
  <c r="CT27" i="7" s="1"/>
  <c r="DD29" i="3"/>
  <c r="DE27" i="7" s="1"/>
  <c r="DO16" i="5"/>
  <c r="DP29" i="3" s="1"/>
  <c r="DQ27" i="7" s="1"/>
  <c r="CF24" i="3"/>
  <c r="CG22" i="7" s="1"/>
  <c r="CQ11" i="5"/>
  <c r="DC14" i="5"/>
  <c r="CR27" i="3"/>
  <c r="CS25" i="7" s="1"/>
  <c r="DD23" i="3"/>
  <c r="DE21" i="7" s="1"/>
  <c r="DO10" i="5"/>
  <c r="DP23" i="3" s="1"/>
  <c r="DQ21" i="7" s="1"/>
  <c r="CQ19" i="5"/>
  <c r="CE18" i="5"/>
  <c r="CF32" i="3"/>
  <c r="CQ32" i="3"/>
  <c r="DB19" i="5"/>
  <c r="CP18" i="5"/>
  <c r="CR9" i="5"/>
  <c r="CG22" i="3"/>
  <c r="CH20" i="7" s="1"/>
  <c r="CF35" i="3"/>
  <c r="CG33" i="7" s="1"/>
  <c r="CQ21" i="5"/>
  <c r="CF36" i="3"/>
  <c r="CG34" i="7" s="1"/>
  <c r="CQ22" i="5"/>
  <c r="CQ26" i="3"/>
  <c r="DB13" i="5"/>
  <c r="CP12" i="5"/>
  <c r="CQ23" i="5"/>
  <c r="CF37" i="3"/>
  <c r="CG35" i="7" s="1"/>
  <c r="DM18" i="7"/>
  <c r="DM17" i="7" s="1"/>
  <c r="DL19" i="3"/>
  <c r="BJ20" i="3"/>
  <c r="BI6" i="5"/>
  <c r="BU7" i="5"/>
  <c r="DM23" i="5"/>
  <c r="DN37" i="3" s="1"/>
  <c r="DO35" i="7" s="1"/>
  <c r="DB37" i="3"/>
  <c r="DC35" i="7" s="1"/>
  <c r="DB30" i="3"/>
  <c r="DC28" i="7" s="1"/>
  <c r="DM17" i="5"/>
  <c r="DN30" i="3" s="1"/>
  <c r="DO28" i="7" s="1"/>
  <c r="AY30" i="7"/>
  <c r="BU30" i="3"/>
  <c r="BV28" i="7" s="1"/>
  <c r="CF17" i="5"/>
  <c r="DM20" i="5"/>
  <c r="DN33" i="3" s="1"/>
  <c r="DO31" i="7" s="1"/>
  <c r="DB33" i="3"/>
  <c r="DC31" i="7" s="1"/>
  <c r="CQ24" i="5"/>
  <c r="CF38" i="3"/>
  <c r="CG36" i="7" s="1"/>
  <c r="CG28" i="3"/>
  <c r="CH26" i="7" s="1"/>
  <c r="CR15" i="5"/>
  <c r="DB32" i="3"/>
  <c r="DA18" i="5"/>
  <c r="DM19" i="5"/>
  <c r="CQ36" i="3"/>
  <c r="CR34" i="7" s="1"/>
  <c r="DB22" i="5"/>
  <c r="CP19" i="3"/>
  <c r="CQ18" i="7"/>
  <c r="CQ17" i="7" s="1"/>
  <c r="BJ38" i="3"/>
  <c r="BK36" i="7" s="1"/>
  <c r="BU24" i="5"/>
  <c r="CQ20" i="5"/>
  <c r="CF33" i="3"/>
  <c r="CG31" i="7" s="1"/>
  <c r="DM32" i="3"/>
  <c r="DL18" i="5"/>
  <c r="CF20" i="3"/>
  <c r="CQ7" i="5"/>
  <c r="CE6" i="5"/>
  <c r="CG9" i="5"/>
  <c r="BV22" i="3"/>
  <c r="BW20" i="7" s="1"/>
  <c r="DB18" i="7"/>
  <c r="DB17" i="7" s="1"/>
  <c r="DA19" i="3"/>
  <c r="BJ40" i="3"/>
  <c r="BK38" i="7" s="1"/>
  <c r="BU26" i="5"/>
  <c r="CF11" i="5"/>
  <c r="BU24" i="3"/>
  <c r="BV22" i="7" s="1"/>
  <c r="BI19" i="3"/>
  <c r="BJ18" i="7"/>
  <c r="BJ17" i="7" s="1"/>
  <c r="DB24" i="7"/>
  <c r="DB23" i="7" s="1"/>
  <c r="DA25" i="3"/>
  <c r="BU30" i="7"/>
  <c r="CF26" i="5"/>
  <c r="BU40" i="3"/>
  <c r="BV38" i="7" s="1"/>
  <c r="CR28" i="3"/>
  <c r="CS26" i="7" s="1"/>
  <c r="DC15" i="5"/>
  <c r="DD10" i="5"/>
  <c r="CS23" i="3"/>
  <c r="CT21" i="7" s="1"/>
  <c r="BU33" i="3"/>
  <c r="BV31" i="7" s="1"/>
  <c r="CF20" i="5"/>
  <c r="CF30" i="3"/>
  <c r="CG28" i="7" s="1"/>
  <c r="CQ17" i="5"/>
  <c r="CF24" i="7"/>
  <c r="CF23" i="7" s="1"/>
  <c r="CE25" i="3"/>
  <c r="CS10" i="5"/>
  <c r="CH23" i="3"/>
  <c r="CI21" i="7" s="1"/>
  <c r="BJ39" i="3"/>
  <c r="BK37" i="7" s="1"/>
  <c r="BU25" i="5"/>
  <c r="BI12" i="5"/>
  <c r="BU13" i="5"/>
  <c r="BJ26" i="3"/>
  <c r="CR22" i="3"/>
  <c r="CS20" i="7" s="1"/>
  <c r="DC9" i="5"/>
  <c r="DM24" i="7"/>
  <c r="DM23" i="7" s="1"/>
  <c r="DL25" i="3"/>
  <c r="BU22" i="5"/>
  <c r="BJ36" i="3"/>
  <c r="BK34" i="7" s="1"/>
  <c r="CQ30" i="7"/>
  <c r="BV27" i="3"/>
  <c r="BW25" i="7" s="1"/>
  <c r="CG14" i="5"/>
  <c r="DM11" i="5"/>
  <c r="DN24" i="3" s="1"/>
  <c r="DO22" i="7" s="1"/>
  <c r="DB24" i="3"/>
  <c r="DC22" i="7" s="1"/>
  <c r="DM20" i="3"/>
  <c r="DL6" i="5"/>
  <c r="BJ24" i="3"/>
  <c r="BK22" i="7" s="1"/>
  <c r="BU11" i="5"/>
  <c r="BJ24" i="7"/>
  <c r="BJ23" i="7" s="1"/>
  <c r="BI25" i="3"/>
  <c r="DN9" i="5"/>
  <c r="DO22" i="3" s="1"/>
  <c r="DP20" i="7" s="1"/>
  <c r="DC22" i="3"/>
  <c r="DD20" i="7" s="1"/>
  <c r="DB11" i="5"/>
  <c r="CQ24" i="3"/>
  <c r="CR22" i="7" s="1"/>
  <c r="CP6" i="5"/>
  <c r="CQ20" i="3"/>
  <c r="DB7" i="5"/>
  <c r="DB20" i="5"/>
  <c r="CQ33" i="3"/>
  <c r="CR31" i="7" s="1"/>
  <c r="DM26" i="3"/>
  <c r="DL12" i="5"/>
  <c r="CF21" i="5"/>
  <c r="BU35" i="3"/>
  <c r="BV33" i="7" s="1"/>
  <c r="DM21" i="5"/>
  <c r="DN35" i="3" s="1"/>
  <c r="DO33" i="7" s="1"/>
  <c r="DB35" i="3"/>
  <c r="DC33" i="7" s="1"/>
  <c r="DM30" i="7"/>
  <c r="CS16" i="5"/>
  <c r="CH29" i="3"/>
  <c r="CI27" i="7" s="1"/>
  <c r="DB24" i="5"/>
  <c r="CQ38" i="3"/>
  <c r="CR36" i="7" s="1"/>
  <c r="BU23" i="5"/>
  <c r="BJ37" i="3"/>
  <c r="BK35" i="7" s="1"/>
  <c r="CF25" i="5"/>
  <c r="BU39" i="3"/>
  <c r="BV37" i="7" s="1"/>
  <c r="DM22" i="5"/>
  <c r="DN36" i="3" s="1"/>
  <c r="DO34" i="7" s="1"/>
  <c r="DB36" i="3"/>
  <c r="DC34" i="7" s="1"/>
  <c r="CQ13" i="5"/>
  <c r="CF26" i="3"/>
  <c r="CE12" i="5"/>
  <c r="AY18" i="7"/>
  <c r="AY17" i="7" s="1"/>
  <c r="AX19" i="3"/>
  <c r="DB40" i="3"/>
  <c r="DC38" i="7" s="1"/>
  <c r="DM26" i="5"/>
  <c r="DN40" i="3" s="1"/>
  <c r="DO38" i="7" s="1"/>
  <c r="AY24" i="7"/>
  <c r="AY23" i="7" s="1"/>
  <c r="AX25" i="3"/>
  <c r="DB17" i="5"/>
  <c r="CQ30" i="3"/>
  <c r="CR28" i="7" s="1"/>
  <c r="DM8" i="5"/>
  <c r="DN21" i="3" s="1"/>
  <c r="DO19" i="7" s="1"/>
  <c r="DB21" i="3"/>
  <c r="DC19" i="7" s="1"/>
  <c r="DM7" i="5"/>
  <c r="DB20" i="3"/>
  <c r="DA6" i="5"/>
  <c r="CQ24" i="7"/>
  <c r="CQ23" i="7" s="1"/>
  <c r="CP25" i="3"/>
  <c r="CF19" i="5"/>
  <c r="BU32" i="3"/>
  <c r="BT18" i="5"/>
  <c r="CQ21" i="3"/>
  <c r="CR19" i="7" s="1"/>
  <c r="DB8" i="5"/>
  <c r="BU21" i="3"/>
  <c r="BV19" i="7" s="1"/>
  <c r="CF8" i="5"/>
  <c r="CQ39" i="3"/>
  <c r="CR37" i="7" s="1"/>
  <c r="DB25" i="5"/>
  <c r="CF18" i="7"/>
  <c r="CF17" i="7" s="1"/>
  <c r="CE19" i="3"/>
  <c r="BU38" i="3"/>
  <c r="BV36" i="7" s="1"/>
  <c r="CF24" i="5"/>
  <c r="BU20" i="3"/>
  <c r="CF7" i="5"/>
  <c r="BT6" i="5"/>
  <c r="CF30" i="7"/>
  <c r="BU37" i="3"/>
  <c r="BV35" i="7" s="1"/>
  <c r="CF23" i="5"/>
  <c r="CQ26" i="5"/>
  <c r="CF40" i="3"/>
  <c r="CG38" i="7" s="1"/>
  <c r="BV28" i="3"/>
  <c r="BW26" i="7" s="1"/>
  <c r="CG15" i="5"/>
  <c r="DN15" i="5"/>
  <c r="DO28" i="3" s="1"/>
  <c r="DP26" i="7" s="1"/>
  <c r="DC28" i="3"/>
  <c r="DD26" i="7" s="1"/>
  <c r="DB39" i="3"/>
  <c r="DC37" i="7" s="1"/>
  <c r="DM25" i="5"/>
  <c r="DN39" i="3" s="1"/>
  <c r="DO37" i="7" s="1"/>
  <c r="CF39" i="3"/>
  <c r="CG37" i="7" s="1"/>
  <c r="CQ25" i="5"/>
  <c r="CF22" i="5"/>
  <c r="BU36" i="3"/>
  <c r="BV34" i="7" s="1"/>
  <c r="DN14" i="5"/>
  <c r="DO27" i="3" s="1"/>
  <c r="DP25" i="7" s="1"/>
  <c r="DC27" i="3"/>
  <c r="DD25" i="7" s="1"/>
  <c r="CF21" i="3"/>
  <c r="CG19" i="7" s="1"/>
  <c r="CQ8" i="5"/>
  <c r="BU24" i="7"/>
  <c r="BU23" i="7" s="1"/>
  <c r="BT25" i="3"/>
  <c r="BU19" i="5"/>
  <c r="BJ32" i="3"/>
  <c r="BI18" i="5"/>
  <c r="BJ21" i="3"/>
  <c r="BK19" i="7" s="1"/>
  <c r="BU8" i="5"/>
  <c r="DM24" i="5"/>
  <c r="DN38" i="3" s="1"/>
  <c r="DO36" i="7" s="1"/>
  <c r="DB38" i="3"/>
  <c r="DC36" i="7" s="1"/>
  <c r="BJ35" i="3"/>
  <c r="BK33" i="7" s="1"/>
  <c r="BU21" i="5"/>
  <c r="CQ35" i="3"/>
  <c r="CR33" i="7" s="1"/>
  <c r="DB21" i="5"/>
  <c r="AW22" i="9"/>
  <c r="AW26" i="9" s="1"/>
  <c r="AX18" i="9" s="1"/>
  <c r="AE23" i="9"/>
  <c r="DP28" i="2"/>
  <c r="DQ8" i="3" s="1"/>
  <c r="DH28" i="2"/>
  <c r="DI8" i="3" s="1"/>
  <c r="DO28" i="2"/>
  <c r="DP8" i="3" s="1"/>
  <c r="DG28" i="2"/>
  <c r="DH8" i="3" s="1"/>
  <c r="DN28" i="2"/>
  <c r="DO8" i="3" s="1"/>
  <c r="DF28" i="2"/>
  <c r="DG8" i="3" s="1"/>
  <c r="DM28" i="2"/>
  <c r="DN8" i="3" s="1"/>
  <c r="DL28" i="2"/>
  <c r="DM8" i="3" s="1"/>
  <c r="DK28" i="2"/>
  <c r="DL8" i="3" s="1"/>
  <c r="DJ28" i="2"/>
  <c r="DK8" i="3" s="1"/>
  <c r="DI28" i="2"/>
  <c r="DJ8" i="3" s="1"/>
  <c r="DQ28" i="2"/>
  <c r="DR8" i="3" s="1"/>
  <c r="DR7" i="3" s="1"/>
  <c r="CZ28" i="2"/>
  <c r="DA8" i="3" s="1"/>
  <c r="DE28" i="2"/>
  <c r="DF8" i="3" s="1"/>
  <c r="DD28" i="2"/>
  <c r="DE8" i="3" s="1"/>
  <c r="CY28" i="2"/>
  <c r="CZ8" i="3" s="1"/>
  <c r="CX28" i="2"/>
  <c r="CY8" i="3" s="1"/>
  <c r="CW28" i="2"/>
  <c r="CX8" i="3" s="1"/>
  <c r="CV28" i="2"/>
  <c r="CW8" i="3" s="1"/>
  <c r="DB28" i="2"/>
  <c r="DC8" i="3" s="1"/>
  <c r="DA28" i="2"/>
  <c r="DB8" i="3" s="1"/>
  <c r="CT28" i="2"/>
  <c r="CU8" i="3" s="1"/>
  <c r="DC28" i="2"/>
  <c r="DD8" i="3" s="1"/>
  <c r="CU28" i="2"/>
  <c r="CV8" i="3" s="1"/>
  <c r="P65" i="4"/>
  <c r="P60" i="4"/>
  <c r="O83" i="4"/>
  <c r="O73" i="4"/>
  <c r="S15" i="4"/>
  <c r="Q57" i="4"/>
  <c r="R43" i="4"/>
  <c r="P85" i="4"/>
  <c r="R36" i="4"/>
  <c r="P78" i="4"/>
  <c r="S25" i="4"/>
  <c r="Q67" i="4"/>
  <c r="R11" i="4"/>
  <c r="P53" i="4"/>
  <c r="P50" i="4" s="1"/>
  <c r="Q41" i="4"/>
  <c r="R37" i="4"/>
  <c r="P79" i="4"/>
  <c r="S17" i="4"/>
  <c r="Q59" i="4"/>
  <c r="R28" i="4"/>
  <c r="P70" i="4"/>
  <c r="S33" i="4"/>
  <c r="Q75" i="4"/>
  <c r="S16" i="4"/>
  <c r="Q58" i="4"/>
  <c r="R35" i="4"/>
  <c r="P77" i="4"/>
  <c r="R14" i="4"/>
  <c r="P56" i="4"/>
  <c r="S34" i="4"/>
  <c r="Q76" i="4"/>
  <c r="R44" i="4"/>
  <c r="P86" i="4"/>
  <c r="S20" i="4"/>
  <c r="Q62" i="4"/>
  <c r="S30" i="4"/>
  <c r="Q72" i="4"/>
  <c r="R29" i="4"/>
  <c r="P71" i="4"/>
  <c r="S22" i="4"/>
  <c r="Q64" i="4"/>
  <c r="T21" i="4"/>
  <c r="R63" i="4"/>
  <c r="Z10" i="4"/>
  <c r="X52" i="4"/>
  <c r="R40" i="4"/>
  <c r="P82" i="4"/>
  <c r="P80" i="4" s="1"/>
  <c r="R39" i="4"/>
  <c r="Q81" i="4" s="1"/>
  <c r="Q38" i="4"/>
  <c r="S42" i="4"/>
  <c r="R84" i="4" s="1"/>
  <c r="P45" i="4"/>
  <c r="R24" i="4"/>
  <c r="Q66" i="4" s="1"/>
  <c r="Q65" i="4" s="1"/>
  <c r="Q23" i="4"/>
  <c r="R27" i="4"/>
  <c r="Q69" i="4" s="1"/>
  <c r="Q26" i="4"/>
  <c r="R9" i="4"/>
  <c r="Q51" i="4" s="1"/>
  <c r="Q8" i="4"/>
  <c r="S19" i="4"/>
  <c r="R61" i="4" s="1"/>
  <c r="R18" i="4"/>
  <c r="R13" i="4"/>
  <c r="Q55" i="4" s="1"/>
  <c r="Q12" i="4"/>
  <c r="R32" i="4"/>
  <c r="Q74" i="4" s="1"/>
  <c r="Q31" i="4"/>
  <c r="O87" i="4"/>
  <c r="P54" i="4"/>
  <c r="DA42" i="1"/>
  <c r="CZ42" i="1"/>
  <c r="CY42" i="1"/>
  <c r="CX42" i="1"/>
  <c r="DE42" i="1"/>
  <c r="CW42" i="1"/>
  <c r="DD42" i="1"/>
  <c r="CV42" i="1"/>
  <c r="DC42" i="1"/>
  <c r="CU42" i="1"/>
  <c r="CT42" i="1"/>
  <c r="DB42" i="1"/>
  <c r="DQ42" i="1"/>
  <c r="DI42" i="1"/>
  <c r="DP42" i="1"/>
  <c r="DH42" i="1"/>
  <c r="DO42" i="1"/>
  <c r="DG42" i="1"/>
  <c r="DN42" i="1"/>
  <c r="DF42" i="1"/>
  <c r="DM42" i="1"/>
  <c r="DL42" i="1"/>
  <c r="DK42" i="1"/>
  <c r="DJ42" i="1"/>
  <c r="K12" i="2"/>
  <c r="J12" i="2"/>
  <c r="BO6" i="7" l="1"/>
  <c r="BO5" i="7" s="1"/>
  <c r="AA40" i="7"/>
  <c r="J9" i="8"/>
  <c r="J10" i="8" s="1"/>
  <c r="K49" i="3"/>
  <c r="J11" i="11"/>
  <c r="K11" i="11" s="1"/>
  <c r="E4" i="11"/>
  <c r="O16" i="7"/>
  <c r="N14" i="3"/>
  <c r="G19" i="11"/>
  <c r="H19" i="11" s="1"/>
  <c r="CL14" i="7"/>
  <c r="BX21" i="6"/>
  <c r="CQ14" i="7"/>
  <c r="CN14" i="7"/>
  <c r="CJ14" i="7"/>
  <c r="CP14" i="7"/>
  <c r="CT14" i="7"/>
  <c r="P16" i="7"/>
  <c r="O14" i="3"/>
  <c r="O13" i="3" s="1"/>
  <c r="O42" i="3" s="1"/>
  <c r="BZ21" i="6"/>
  <c r="BW21" i="6"/>
  <c r="CS14" i="7"/>
  <c r="CK14" i="7"/>
  <c r="CR14" i="7"/>
  <c r="CU14" i="7"/>
  <c r="CM14" i="7"/>
  <c r="CO14" i="7"/>
  <c r="L48" i="3"/>
  <c r="L49" i="3" s="1"/>
  <c r="G18" i="11"/>
  <c r="F15" i="11"/>
  <c r="F14" i="11" s="1"/>
  <c r="G9" i="11"/>
  <c r="F6" i="11"/>
  <c r="F4" i="11" s="1"/>
  <c r="DJ20" i="6"/>
  <c r="DJ105" i="4"/>
  <c r="DK17" i="3" s="1"/>
  <c r="DL15" i="7" s="1"/>
  <c r="DJ93" i="4"/>
  <c r="DK16" i="3" s="1"/>
  <c r="DK5" i="3"/>
  <c r="DK4" i="3" s="1"/>
  <c r="DJ6" i="12" s="1"/>
  <c r="CR22" i="6"/>
  <c r="CU25" i="6"/>
  <c r="CS23" i="6"/>
  <c r="CT24" i="6"/>
  <c r="CV26" i="6"/>
  <c r="O99" i="4"/>
  <c r="P18" i="3" s="1"/>
  <c r="P15" i="3"/>
  <c r="BP6" i="7"/>
  <c r="BP5" i="7" s="1"/>
  <c r="BO16" i="6"/>
  <c r="CS24" i="6"/>
  <c r="CQ22" i="6"/>
  <c r="CU26" i="6"/>
  <c r="CR23" i="6"/>
  <c r="CT25" i="6"/>
  <c r="P13" i="7"/>
  <c r="DA20" i="6"/>
  <c r="DA105" i="4"/>
  <c r="DB17" i="3" s="1"/>
  <c r="DC15" i="7" s="1"/>
  <c r="DA93" i="4"/>
  <c r="DB16" i="3" s="1"/>
  <c r="DB5" i="3"/>
  <c r="DB4" i="3" s="1"/>
  <c r="DA6" i="12" s="1"/>
  <c r="CO25" i="6"/>
  <c r="CM23" i="6"/>
  <c r="CL22" i="6"/>
  <c r="CN24" i="6"/>
  <c r="CP26" i="6"/>
  <c r="DH20" i="6"/>
  <c r="DH93" i="4"/>
  <c r="DI16" i="3" s="1"/>
  <c r="DH105" i="4"/>
  <c r="DI17" i="3" s="1"/>
  <c r="DJ15" i="7" s="1"/>
  <c r="DI5" i="3"/>
  <c r="DI4" i="3" s="1"/>
  <c r="DH6" i="12" s="1"/>
  <c r="DI20" i="6"/>
  <c r="DI105" i="4"/>
  <c r="DJ17" i="3" s="1"/>
  <c r="DK15" i="7" s="1"/>
  <c r="DI93" i="4"/>
  <c r="DJ16" i="3" s="1"/>
  <c r="DJ5" i="3"/>
  <c r="DJ4" i="3" s="1"/>
  <c r="DI6" i="12" s="1"/>
  <c r="BR6" i="7"/>
  <c r="BR5" i="7" s="1"/>
  <c r="BQ16" i="6"/>
  <c r="CD21" i="6"/>
  <c r="DM20" i="6"/>
  <c r="DM93" i="4"/>
  <c r="DN16" i="3" s="1"/>
  <c r="DM105" i="4"/>
  <c r="DN17" i="3" s="1"/>
  <c r="DO15" i="7" s="1"/>
  <c r="DN5" i="3"/>
  <c r="DN4" i="3" s="1"/>
  <c r="DM6" i="12" s="1"/>
  <c r="BY21" i="6"/>
  <c r="CS22" i="6"/>
  <c r="CV25" i="6"/>
  <c r="CW26" i="6"/>
  <c r="CT23" i="6"/>
  <c r="CU24" i="6"/>
  <c r="CK22" i="6"/>
  <c r="CN25" i="6"/>
  <c r="CO26" i="6"/>
  <c r="CM24" i="6"/>
  <c r="CL23" i="6"/>
  <c r="CN23" i="6"/>
  <c r="CQ26" i="6"/>
  <c r="CO24" i="6"/>
  <c r="CP25" i="6"/>
  <c r="CM22" i="6"/>
  <c r="O13" i="7"/>
  <c r="O12" i="7" s="1"/>
  <c r="N13" i="3"/>
  <c r="N42" i="3" s="1"/>
  <c r="AC41" i="3"/>
  <c r="AC10" i="12"/>
  <c r="CC21" i="6"/>
  <c r="BN6" i="7"/>
  <c r="BN5" i="7" s="1"/>
  <c r="BM16" i="6"/>
  <c r="P40" i="7"/>
  <c r="P10" i="12"/>
  <c r="Q40" i="7" s="1"/>
  <c r="CG21" i="6"/>
  <c r="BX6" i="7"/>
  <c r="BX5" i="7" s="1"/>
  <c r="BW16" i="6"/>
  <c r="DL20" i="6"/>
  <c r="DL93" i="4"/>
  <c r="DM16" i="3" s="1"/>
  <c r="DL105" i="4"/>
  <c r="DM17" i="3" s="1"/>
  <c r="DN15" i="7" s="1"/>
  <c r="DM5" i="3"/>
  <c r="DM4" i="3" s="1"/>
  <c r="DL6" i="12" s="1"/>
  <c r="DB20" i="6"/>
  <c r="DB105" i="4"/>
  <c r="DC17" i="3" s="1"/>
  <c r="DD15" i="7" s="1"/>
  <c r="DB93" i="4"/>
  <c r="DC16" i="3" s="1"/>
  <c r="DC5" i="3"/>
  <c r="DC4" i="3" s="1"/>
  <c r="DB6" i="12" s="1"/>
  <c r="CB21" i="6"/>
  <c r="J7" i="11"/>
  <c r="K7" i="11" s="1"/>
  <c r="BV6" i="7"/>
  <c r="BV5" i="7" s="1"/>
  <c r="BU16" i="6"/>
  <c r="DC20" i="6"/>
  <c r="DC105" i="4"/>
  <c r="DD17" i="3" s="1"/>
  <c r="DE15" i="7" s="1"/>
  <c r="DC93" i="4"/>
  <c r="DD16" i="3" s="1"/>
  <c r="DD5" i="3"/>
  <c r="DD4" i="3" s="1"/>
  <c r="DC6" i="12" s="1"/>
  <c r="AC17" i="9"/>
  <c r="AC16" i="9" s="1"/>
  <c r="AB24" i="9"/>
  <c r="AD21" i="11" s="1"/>
  <c r="AC21" i="9"/>
  <c r="CS26" i="6"/>
  <c r="CQ24" i="6"/>
  <c r="CO22" i="6"/>
  <c r="CP23" i="6"/>
  <c r="CR25" i="6"/>
  <c r="CO23" i="6"/>
  <c r="CR26" i="6"/>
  <c r="CN22" i="6"/>
  <c r="CQ25" i="6"/>
  <c r="CP24" i="6"/>
  <c r="CJ24" i="6"/>
  <c r="CK25" i="6"/>
  <c r="CL26" i="6"/>
  <c r="CI23" i="6"/>
  <c r="CH22" i="6"/>
  <c r="CH21" i="6" s="1"/>
  <c r="CK24" i="6"/>
  <c r="CI22" i="6"/>
  <c r="CJ23" i="6"/>
  <c r="CL25" i="6"/>
  <c r="CM26" i="6"/>
  <c r="CV20" i="6"/>
  <c r="CV105" i="4"/>
  <c r="CW17" i="3" s="1"/>
  <c r="CX15" i="7" s="1"/>
  <c r="CV93" i="4"/>
  <c r="CW16" i="3" s="1"/>
  <c r="CW5" i="3"/>
  <c r="CW4" i="3" s="1"/>
  <c r="CV6" i="12" s="1"/>
  <c r="BW6" i="7"/>
  <c r="BW5" i="7" s="1"/>
  <c r="BV16" i="6"/>
  <c r="DP20" i="6"/>
  <c r="DP105" i="4"/>
  <c r="DQ17" i="3" s="1"/>
  <c r="DR15" i="7" s="1"/>
  <c r="DP93" i="4"/>
  <c r="DQ16" i="3" s="1"/>
  <c r="DQ5" i="3"/>
  <c r="DQ4" i="3" s="1"/>
  <c r="DP6" i="12" s="1"/>
  <c r="DE20" i="6"/>
  <c r="DE105" i="4"/>
  <c r="DF17" i="3" s="1"/>
  <c r="DG15" i="7" s="1"/>
  <c r="DE93" i="4"/>
  <c r="DF16" i="3" s="1"/>
  <c r="DF5" i="3"/>
  <c r="DF4" i="3" s="1"/>
  <c r="DE6" i="12" s="1"/>
  <c r="DF20" i="6"/>
  <c r="DF105" i="4"/>
  <c r="DG17" i="3" s="1"/>
  <c r="DH15" i="7" s="1"/>
  <c r="DF93" i="4"/>
  <c r="DG16" i="3" s="1"/>
  <c r="DG5" i="3"/>
  <c r="DG4" i="3" s="1"/>
  <c r="DF6" i="12" s="1"/>
  <c r="CT20" i="6"/>
  <c r="CT105" i="4"/>
  <c r="CU17" i="3" s="1"/>
  <c r="CV15" i="7" s="1"/>
  <c r="CT93" i="4"/>
  <c r="CU16" i="3" s="1"/>
  <c r="CU5" i="3"/>
  <c r="CU4" i="3" s="1"/>
  <c r="CT6" i="12" s="1"/>
  <c r="CY20" i="6"/>
  <c r="CY105" i="4"/>
  <c r="CZ17" i="3" s="1"/>
  <c r="DA15" i="7" s="1"/>
  <c r="CY93" i="4"/>
  <c r="CZ16" i="3" s="1"/>
  <c r="CZ5" i="3"/>
  <c r="CZ4" i="3" s="1"/>
  <c r="CY6" i="12" s="1"/>
  <c r="BY6" i="7"/>
  <c r="BY5" i="7" s="1"/>
  <c r="BX16" i="6"/>
  <c r="CE21" i="6"/>
  <c r="BU6" i="7"/>
  <c r="BU5" i="7" s="1"/>
  <c r="BT16" i="6"/>
  <c r="BT6" i="7"/>
  <c r="BT5" i="7" s="1"/>
  <c r="BS16" i="6"/>
  <c r="CA21" i="6"/>
  <c r="DO20" i="6"/>
  <c r="DO105" i="4"/>
  <c r="DP17" i="3" s="1"/>
  <c r="DQ15" i="7" s="1"/>
  <c r="DO93" i="4"/>
  <c r="DP16" i="3" s="1"/>
  <c r="DP5" i="3"/>
  <c r="DP4" i="3" s="1"/>
  <c r="DO6" i="12" s="1"/>
  <c r="CA6" i="7"/>
  <c r="CA5" i="7" s="1"/>
  <c r="BZ16" i="6"/>
  <c r="M46" i="3"/>
  <c r="M41" i="7" s="1"/>
  <c r="M39" i="7" s="1"/>
  <c r="M8" i="7" s="1"/>
  <c r="M42" i="7" s="1"/>
  <c r="M70" i="7" s="1"/>
  <c r="BM6" i="7"/>
  <c r="BM5" i="7" s="1"/>
  <c r="BL16" i="6"/>
  <c r="DK20" i="6"/>
  <c r="DK105" i="4"/>
  <c r="DL17" i="3" s="1"/>
  <c r="DM15" i="7" s="1"/>
  <c r="DK93" i="4"/>
  <c r="DL16" i="3" s="1"/>
  <c r="DL5" i="3"/>
  <c r="DL4" i="3" s="1"/>
  <c r="DK6" i="12" s="1"/>
  <c r="DD20" i="6"/>
  <c r="DD93" i="4"/>
  <c r="DE16" i="3" s="1"/>
  <c r="DD105" i="4"/>
  <c r="DE17" i="3" s="1"/>
  <c r="DF15" i="7" s="1"/>
  <c r="DE5" i="3"/>
  <c r="DE4" i="3" s="1"/>
  <c r="DD6" i="12" s="1"/>
  <c r="CW20" i="6"/>
  <c r="CW105" i="4"/>
  <c r="CX17" i="3" s="1"/>
  <c r="CY15" i="7" s="1"/>
  <c r="CW93" i="4"/>
  <c r="CX16" i="3" s="1"/>
  <c r="CX5" i="3"/>
  <c r="CX4" i="3" s="1"/>
  <c r="CW6" i="12" s="1"/>
  <c r="DQ20" i="6"/>
  <c r="DQ22" i="6" s="1"/>
  <c r="DQ105" i="4"/>
  <c r="DR17" i="3" s="1"/>
  <c r="DQ93" i="4"/>
  <c r="DR16" i="3" s="1"/>
  <c r="DR5" i="3"/>
  <c r="DR4" i="3" s="1"/>
  <c r="DQ6" i="12" s="1"/>
  <c r="CX20" i="6"/>
  <c r="CX105" i="4"/>
  <c r="CY17" i="3" s="1"/>
  <c r="CZ15" i="7" s="1"/>
  <c r="CX93" i="4"/>
  <c r="CY16" i="3" s="1"/>
  <c r="CY5" i="3"/>
  <c r="CY4" i="3" s="1"/>
  <c r="CX6" i="12" s="1"/>
  <c r="DN20" i="6"/>
  <c r="DN105" i="4"/>
  <c r="DO17" i="3" s="1"/>
  <c r="DP15" i="7" s="1"/>
  <c r="DN93" i="4"/>
  <c r="DO16" i="3" s="1"/>
  <c r="DO5" i="3"/>
  <c r="DO4" i="3" s="1"/>
  <c r="DN6" i="12" s="1"/>
  <c r="DG20" i="6"/>
  <c r="DG105" i="4"/>
  <c r="DH17" i="3" s="1"/>
  <c r="DI15" i="7" s="1"/>
  <c r="DG93" i="4"/>
  <c r="DH16" i="3" s="1"/>
  <c r="DH5" i="3"/>
  <c r="DH4" i="3" s="1"/>
  <c r="DG6" i="12" s="1"/>
  <c r="CU20" i="6"/>
  <c r="CU105" i="4"/>
  <c r="CV17" i="3" s="1"/>
  <c r="CW15" i="7" s="1"/>
  <c r="CU93" i="4"/>
  <c r="CV16" i="3" s="1"/>
  <c r="CV5" i="3"/>
  <c r="CV4" i="3" s="1"/>
  <c r="CU6" i="12" s="1"/>
  <c r="CZ20" i="6"/>
  <c r="CZ93" i="4"/>
  <c r="DA16" i="3" s="1"/>
  <c r="CZ105" i="4"/>
  <c r="DA17" i="3" s="1"/>
  <c r="DB15" i="7" s="1"/>
  <c r="DA5" i="3"/>
  <c r="DA4" i="3" s="1"/>
  <c r="CZ6" i="12" s="1"/>
  <c r="BQ6" i="7"/>
  <c r="BQ5" i="7" s="1"/>
  <c r="BP16" i="6"/>
  <c r="CR24" i="6"/>
  <c r="CS25" i="6"/>
  <c r="CT26" i="6"/>
  <c r="CP22" i="6"/>
  <c r="CQ23" i="6"/>
  <c r="CJ22" i="6"/>
  <c r="CM25" i="6"/>
  <c r="CK23" i="6"/>
  <c r="CL24" i="6"/>
  <c r="CN26" i="6"/>
  <c r="BS6" i="7"/>
  <c r="BS5" i="7" s="1"/>
  <c r="BR16" i="6"/>
  <c r="CF21" i="6"/>
  <c r="CQ10" i="3"/>
  <c r="CQ11" i="3" s="1"/>
  <c r="CM10" i="3"/>
  <c r="CM11" i="3" s="1"/>
  <c r="CT10" i="3"/>
  <c r="CT11" i="3" s="1"/>
  <c r="CR10" i="3"/>
  <c r="CR11" i="3" s="1"/>
  <c r="Y10" i="12"/>
  <c r="Z40" i="7" s="1"/>
  <c r="Y40" i="7"/>
  <c r="CJ10" i="3"/>
  <c r="CJ11" i="3" s="1"/>
  <c r="CI10" i="3"/>
  <c r="CI11" i="3" s="1"/>
  <c r="CO10" i="3"/>
  <c r="CO11" i="3" s="1"/>
  <c r="CK10" i="3"/>
  <c r="CK11" i="3" s="1"/>
  <c r="CL10" i="3"/>
  <c r="CL11" i="3" s="1"/>
  <c r="K22" i="11"/>
  <c r="L23" i="11" s="1"/>
  <c r="L22" i="11" s="1"/>
  <c r="M23" i="11" s="1"/>
  <c r="I8" i="11"/>
  <c r="G5" i="11"/>
  <c r="G71" i="7"/>
  <c r="H69" i="7" s="1"/>
  <c r="CN10" i="3"/>
  <c r="CN11" i="3" s="1"/>
  <c r="CP10" i="3"/>
  <c r="CP11" i="3" s="1"/>
  <c r="CS10" i="3"/>
  <c r="CS11" i="3" s="1"/>
  <c r="V10" i="12"/>
  <c r="W40" i="7" s="1"/>
  <c r="V40" i="7"/>
  <c r="AB10" i="12"/>
  <c r="AC40" i="7" s="1"/>
  <c r="AB40" i="7"/>
  <c r="I17" i="11"/>
  <c r="S10" i="12"/>
  <c r="T40" i="7" s="1"/>
  <c r="S40" i="7"/>
  <c r="CU7" i="3"/>
  <c r="CV10" i="7"/>
  <c r="CV9" i="7" s="1"/>
  <c r="DK7" i="3"/>
  <c r="DL10" i="7"/>
  <c r="DL9" i="7" s="1"/>
  <c r="DI7" i="3"/>
  <c r="DJ10" i="7"/>
  <c r="DJ9" i="7" s="1"/>
  <c r="CY7" i="3"/>
  <c r="CZ10" i="7"/>
  <c r="CZ9" i="7" s="1"/>
  <c r="CX7" i="3"/>
  <c r="CY10" i="7"/>
  <c r="CY9" i="7" s="1"/>
  <c r="DF7" i="3"/>
  <c r="DG10" i="7"/>
  <c r="DG9" i="7" s="1"/>
  <c r="DG7" i="3"/>
  <c r="DH10" i="7"/>
  <c r="DH9" i="7" s="1"/>
  <c r="DB7" i="3"/>
  <c r="DC10" i="7"/>
  <c r="DC9" i="7" s="1"/>
  <c r="DA7" i="3"/>
  <c r="DB10" i="7"/>
  <c r="DB9" i="7" s="1"/>
  <c r="DL7" i="3"/>
  <c r="DM10" i="7"/>
  <c r="DM9" i="7" s="1"/>
  <c r="DO7" i="3"/>
  <c r="DP10" i="7"/>
  <c r="DP9" i="7" s="1"/>
  <c r="DQ7" i="3"/>
  <c r="DR10" i="7"/>
  <c r="DR9" i="7" s="1"/>
  <c r="CV7" i="3"/>
  <c r="CW10" i="7"/>
  <c r="CW9" i="7" s="1"/>
  <c r="DC7" i="3"/>
  <c r="DD10" i="7"/>
  <c r="DD9" i="7" s="1"/>
  <c r="CZ7" i="3"/>
  <c r="DA10" i="7"/>
  <c r="DA9" i="7" s="1"/>
  <c r="DM7" i="3"/>
  <c r="DN10" i="7"/>
  <c r="DN9" i="7" s="1"/>
  <c r="DH7" i="3"/>
  <c r="DI10" i="7"/>
  <c r="DI9" i="7" s="1"/>
  <c r="DD7" i="3"/>
  <c r="DE10" i="7"/>
  <c r="DE9" i="7" s="1"/>
  <c r="CW7" i="3"/>
  <c r="CX10" i="7"/>
  <c r="CX9" i="7" s="1"/>
  <c r="DE7" i="3"/>
  <c r="DF10" i="7"/>
  <c r="DF9" i="7" s="1"/>
  <c r="DJ7" i="3"/>
  <c r="DK10" i="7"/>
  <c r="DK9" i="7" s="1"/>
  <c r="DN7" i="3"/>
  <c r="DO10" i="7"/>
  <c r="DO9" i="7" s="1"/>
  <c r="DP7" i="3"/>
  <c r="DQ10" i="7"/>
  <c r="DQ9" i="7" s="1"/>
  <c r="AA35" i="10"/>
  <c r="AA22" i="10"/>
  <c r="AB44" i="3" s="1"/>
  <c r="AX25" i="10"/>
  <c r="AX32" i="10" s="1"/>
  <c r="AX26" i="10"/>
  <c r="AX33" i="10" s="1"/>
  <c r="AX24" i="10"/>
  <c r="AX31" i="10" s="1"/>
  <c r="AB30" i="10"/>
  <c r="AY27" i="10"/>
  <c r="AY34" i="10" s="1"/>
  <c r="DC25" i="5"/>
  <c r="CR39" i="3"/>
  <c r="CS37" i="7" s="1"/>
  <c r="CH28" i="3"/>
  <c r="CI26" i="7" s="1"/>
  <c r="CS15" i="5"/>
  <c r="CG32" i="3"/>
  <c r="CR19" i="5"/>
  <c r="CF18" i="5"/>
  <c r="DN17" i="5"/>
  <c r="DO30" i="3" s="1"/>
  <c r="DP28" i="7" s="1"/>
  <c r="DC30" i="3"/>
  <c r="DD28" i="7" s="1"/>
  <c r="CG24" i="7"/>
  <c r="CG23" i="7" s="1"/>
  <c r="CF25" i="3"/>
  <c r="CR25" i="5"/>
  <c r="CG39" i="3"/>
  <c r="CH37" i="7" s="1"/>
  <c r="DN24" i="5"/>
  <c r="DO38" i="3" s="1"/>
  <c r="DP36" i="7" s="1"/>
  <c r="DC38" i="3"/>
  <c r="DD36" i="7" s="1"/>
  <c r="DN7" i="5"/>
  <c r="DB6" i="5"/>
  <c r="DC20" i="3"/>
  <c r="DC23" i="5"/>
  <c r="CR37" i="3"/>
  <c r="CS35" i="7" s="1"/>
  <c r="CR36" i="3"/>
  <c r="CS34" i="7" s="1"/>
  <c r="DC22" i="5"/>
  <c r="CR30" i="7"/>
  <c r="DC11" i="5"/>
  <c r="CR24" i="3"/>
  <c r="CS22" i="7" s="1"/>
  <c r="BV24" i="7"/>
  <c r="BV23" i="7" s="1"/>
  <c r="BU25" i="3"/>
  <c r="CS27" i="3"/>
  <c r="CT25" i="7" s="1"/>
  <c r="DD14" i="5"/>
  <c r="DN23" i="5"/>
  <c r="DO37" i="3" s="1"/>
  <c r="DP35" i="7" s="1"/>
  <c r="DC37" i="3"/>
  <c r="DD35" i="7" s="1"/>
  <c r="BK30" i="7"/>
  <c r="DC8" i="5"/>
  <c r="CR21" i="3"/>
  <c r="CS19" i="7" s="1"/>
  <c r="CR23" i="5"/>
  <c r="CG37" i="3"/>
  <c r="CH35" i="7" s="1"/>
  <c r="CR24" i="5"/>
  <c r="CG38" i="3"/>
  <c r="CH36" i="7" s="1"/>
  <c r="DC39" i="3"/>
  <c r="DD37" i="7" s="1"/>
  <c r="DN25" i="5"/>
  <c r="DO39" i="3" s="1"/>
  <c r="DP37" i="7" s="1"/>
  <c r="DM6" i="5"/>
  <c r="DN20" i="3"/>
  <c r="CR26" i="3"/>
  <c r="CQ12" i="5"/>
  <c r="DC13" i="5"/>
  <c r="CR21" i="5"/>
  <c r="CG35" i="3"/>
  <c r="CH33" i="7" s="1"/>
  <c r="DN20" i="5"/>
  <c r="DO33" i="3" s="1"/>
  <c r="DP31" i="7" s="1"/>
  <c r="DC33" i="3"/>
  <c r="DD31" i="7" s="1"/>
  <c r="CR18" i="7"/>
  <c r="CR17" i="7" s="1"/>
  <c r="CQ19" i="3"/>
  <c r="CG11" i="5"/>
  <c r="BV24" i="3"/>
  <c r="BW22" i="7" s="1"/>
  <c r="DO9" i="5"/>
  <c r="DP22" i="3" s="1"/>
  <c r="DQ20" i="7" s="1"/>
  <c r="DD22" i="3"/>
  <c r="DE20" i="7" s="1"/>
  <c r="CT23" i="3"/>
  <c r="CU21" i="7" s="1"/>
  <c r="DE10" i="5"/>
  <c r="DC17" i="5"/>
  <c r="CR30" i="3"/>
  <c r="CS28" i="7" s="1"/>
  <c r="CS9" i="5"/>
  <c r="CH22" i="3"/>
  <c r="CI20" i="7" s="1"/>
  <c r="DC20" i="5"/>
  <c r="CR33" i="3"/>
  <c r="CS31" i="7" s="1"/>
  <c r="CR17" i="5"/>
  <c r="CG30" i="3"/>
  <c r="CH28" i="7" s="1"/>
  <c r="BV20" i="3"/>
  <c r="BU6" i="5"/>
  <c r="CG7" i="5"/>
  <c r="CS22" i="3"/>
  <c r="CT20" i="7" s="1"/>
  <c r="DD9" i="5"/>
  <c r="CG30" i="7"/>
  <c r="DE29" i="3"/>
  <c r="DF27" i="7" s="1"/>
  <c r="DP16" i="5"/>
  <c r="DQ29" i="3" s="1"/>
  <c r="DR27" i="7" s="1"/>
  <c r="CG20" i="5"/>
  <c r="BV33" i="3"/>
  <c r="BW31" i="7" s="1"/>
  <c r="BV35" i="3"/>
  <c r="BW33" i="7" s="1"/>
  <c r="CG21" i="5"/>
  <c r="BV21" i="3"/>
  <c r="BW19" i="7" s="1"/>
  <c r="CG8" i="5"/>
  <c r="BV32" i="3"/>
  <c r="CG19" i="5"/>
  <c r="BU18" i="5"/>
  <c r="CG36" i="3"/>
  <c r="CH34" i="7" s="1"/>
  <c r="CR22" i="5"/>
  <c r="CR8" i="5"/>
  <c r="CG21" i="3"/>
  <c r="CH19" i="7" s="1"/>
  <c r="BV37" i="3"/>
  <c r="BW35" i="7" s="1"/>
  <c r="CG23" i="5"/>
  <c r="CG22" i="5"/>
  <c r="BV36" i="3"/>
  <c r="BW34" i="7" s="1"/>
  <c r="CG25" i="5"/>
  <c r="BV39" i="3"/>
  <c r="BW37" i="7" s="1"/>
  <c r="DP10" i="5"/>
  <c r="DQ23" i="3" s="1"/>
  <c r="DR21" i="7" s="1"/>
  <c r="DE23" i="3"/>
  <c r="DF21" i="7" s="1"/>
  <c r="CG40" i="3"/>
  <c r="CH38" i="7" s="1"/>
  <c r="CR26" i="5"/>
  <c r="CG24" i="3"/>
  <c r="CH22" i="7" s="1"/>
  <c r="CR11" i="5"/>
  <c r="CG26" i="5"/>
  <c r="BV40" i="3"/>
  <c r="BW38" i="7" s="1"/>
  <c r="DC7" i="5"/>
  <c r="CR20" i="3"/>
  <c r="CQ6" i="5"/>
  <c r="CG24" i="5"/>
  <c r="BV38" i="3"/>
  <c r="BW36" i="7" s="1"/>
  <c r="DN22" i="5"/>
  <c r="DO36" i="3" s="1"/>
  <c r="DP34" i="7" s="1"/>
  <c r="DC36" i="3"/>
  <c r="DD34" i="7" s="1"/>
  <c r="DC30" i="7"/>
  <c r="DC24" i="5"/>
  <c r="CR38" i="3"/>
  <c r="CS36" i="7" s="1"/>
  <c r="DC26" i="3"/>
  <c r="DN13" i="5"/>
  <c r="DB12" i="5"/>
  <c r="DC21" i="5"/>
  <c r="CR35" i="3"/>
  <c r="CS33" i="7" s="1"/>
  <c r="CR13" i="5"/>
  <c r="CG26" i="3"/>
  <c r="CF12" i="5"/>
  <c r="CG17" i="5"/>
  <c r="BV30" i="3"/>
  <c r="BW28" i="7" s="1"/>
  <c r="DC24" i="7"/>
  <c r="DC23" i="7" s="1"/>
  <c r="DB25" i="3"/>
  <c r="DN21" i="5"/>
  <c r="DO35" i="3" s="1"/>
  <c r="DP33" i="7" s="1"/>
  <c r="DC35" i="3"/>
  <c r="DD33" i="7" s="1"/>
  <c r="BV18" i="7"/>
  <c r="BV17" i="7" s="1"/>
  <c r="BU19" i="3"/>
  <c r="DN8" i="5"/>
  <c r="DO21" i="3" s="1"/>
  <c r="DP19" i="7" s="1"/>
  <c r="DC21" i="3"/>
  <c r="DD19" i="7" s="1"/>
  <c r="DC18" i="7"/>
  <c r="DC17" i="7" s="1"/>
  <c r="DB19" i="3"/>
  <c r="DC24" i="3"/>
  <c r="DD22" i="7" s="1"/>
  <c r="DN11" i="5"/>
  <c r="DO24" i="3" s="1"/>
  <c r="DP22" i="7" s="1"/>
  <c r="DN18" i="7"/>
  <c r="DN17" i="7" s="1"/>
  <c r="DM19" i="3"/>
  <c r="CG13" i="5"/>
  <c r="BU12" i="5"/>
  <c r="BV26" i="3"/>
  <c r="DN32" i="3"/>
  <c r="DM18" i="5"/>
  <c r="DC26" i="5"/>
  <c r="CR40" i="3"/>
  <c r="CS38" i="7" s="1"/>
  <c r="CF6" i="5"/>
  <c r="CG20" i="3"/>
  <c r="CR7" i="5"/>
  <c r="BV30" i="7"/>
  <c r="DE16" i="5"/>
  <c r="CT29" i="3"/>
  <c r="CU27" i="7" s="1"/>
  <c r="DN24" i="7"/>
  <c r="DN23" i="7" s="1"/>
  <c r="DM25" i="3"/>
  <c r="CH27" i="3"/>
  <c r="CI25" i="7" s="1"/>
  <c r="CS14" i="5"/>
  <c r="BK24" i="7"/>
  <c r="BK23" i="7" s="1"/>
  <c r="BJ25" i="3"/>
  <c r="CG33" i="3"/>
  <c r="CH31" i="7" s="1"/>
  <c r="CR20" i="5"/>
  <c r="DO15" i="5"/>
  <c r="DP28" i="3" s="1"/>
  <c r="DQ26" i="7" s="1"/>
  <c r="DD28" i="3"/>
  <c r="DE26" i="7" s="1"/>
  <c r="CG18" i="7"/>
  <c r="CG17" i="7" s="1"/>
  <c r="CF19" i="3"/>
  <c r="DN30" i="7"/>
  <c r="DD15" i="5"/>
  <c r="CS28" i="3"/>
  <c r="CT26" i="7" s="1"/>
  <c r="BK18" i="7"/>
  <c r="BK17" i="7" s="1"/>
  <c r="BJ19" i="3"/>
  <c r="CR24" i="7"/>
  <c r="CR23" i="7" s="1"/>
  <c r="CQ25" i="3"/>
  <c r="DC32" i="3"/>
  <c r="DN19" i="5"/>
  <c r="DB18" i="5"/>
  <c r="CR32" i="3"/>
  <c r="DC19" i="5"/>
  <c r="CQ18" i="5"/>
  <c r="DO14" i="5"/>
  <c r="DP27" i="3" s="1"/>
  <c r="DQ25" i="7" s="1"/>
  <c r="DD27" i="3"/>
  <c r="DE25" i="7" s="1"/>
  <c r="DN26" i="5"/>
  <c r="DO40" i="3" s="1"/>
  <c r="DP38" i="7" s="1"/>
  <c r="DC40" i="3"/>
  <c r="DD38" i="7" s="1"/>
  <c r="DN26" i="3"/>
  <c r="DM12" i="5"/>
  <c r="AE27" i="9"/>
  <c r="AF19" i="9" s="1"/>
  <c r="AX22" i="9"/>
  <c r="AX26" i="9" s="1"/>
  <c r="AY18" i="9" s="1"/>
  <c r="P73" i="4"/>
  <c r="P87" i="4" s="1"/>
  <c r="P83" i="4"/>
  <c r="P68" i="4"/>
  <c r="V21" i="4"/>
  <c r="S63" i="4"/>
  <c r="T20" i="4"/>
  <c r="R62" i="4"/>
  <c r="S35" i="4"/>
  <c r="Q77" i="4"/>
  <c r="T25" i="4"/>
  <c r="R67" i="4"/>
  <c r="T17" i="4"/>
  <c r="R59" i="4"/>
  <c r="T22" i="4"/>
  <c r="R64" i="4"/>
  <c r="S44" i="4"/>
  <c r="Q86" i="4"/>
  <c r="S36" i="4"/>
  <c r="Q78" i="4"/>
  <c r="T16" i="4"/>
  <c r="R58" i="4"/>
  <c r="S29" i="4"/>
  <c r="Q71" i="4"/>
  <c r="S43" i="4"/>
  <c r="Q85" i="4"/>
  <c r="Q83" i="4" s="1"/>
  <c r="T33" i="4"/>
  <c r="R75" i="4"/>
  <c r="S40" i="4"/>
  <c r="Q82" i="4"/>
  <c r="Q80" i="4" s="1"/>
  <c r="AA10" i="4"/>
  <c r="Y52" i="4"/>
  <c r="T30" i="4"/>
  <c r="R72" i="4"/>
  <c r="S14" i="4"/>
  <c r="Q56" i="4"/>
  <c r="S11" i="4"/>
  <c r="Q53" i="4"/>
  <c r="Q50" i="4" s="1"/>
  <c r="T15" i="4"/>
  <c r="R57" i="4"/>
  <c r="S37" i="4"/>
  <c r="Q79" i="4"/>
  <c r="T34" i="4"/>
  <c r="R76" i="4"/>
  <c r="R41" i="4"/>
  <c r="Q60" i="4"/>
  <c r="S28" i="4"/>
  <c r="Q70" i="4"/>
  <c r="Q68" i="4" s="1"/>
  <c r="S32" i="4"/>
  <c r="R74" i="4" s="1"/>
  <c r="R31" i="4"/>
  <c r="S27" i="4"/>
  <c r="R69" i="4" s="1"/>
  <c r="R26" i="4"/>
  <c r="S24" i="4"/>
  <c r="R66" i="4" s="1"/>
  <c r="R65" i="4" s="1"/>
  <c r="R23" i="4"/>
  <c r="T19" i="4"/>
  <c r="S61" i="4" s="1"/>
  <c r="S18" i="4"/>
  <c r="Q45" i="4"/>
  <c r="T42" i="4"/>
  <c r="S84" i="4" s="1"/>
  <c r="S13" i="4"/>
  <c r="R55" i="4" s="1"/>
  <c r="R12" i="4"/>
  <c r="S9" i="4"/>
  <c r="R51" i="4" s="1"/>
  <c r="R8" i="4"/>
  <c r="S39" i="4"/>
  <c r="R81" i="4" s="1"/>
  <c r="R38" i="4"/>
  <c r="Q54" i="4"/>
  <c r="K20" i="11" l="1"/>
  <c r="M24" i="11"/>
  <c r="M22" i="11" s="1"/>
  <c r="N23" i="11" s="1"/>
  <c r="K9" i="8"/>
  <c r="K10" i="8" s="1"/>
  <c r="K16" i="11"/>
  <c r="L16" i="11" s="1"/>
  <c r="CI21" i="6"/>
  <c r="CJ6" i="7" s="1"/>
  <c r="CJ5" i="7" s="1"/>
  <c r="H10" i="11"/>
  <c r="I10" i="11" s="1"/>
  <c r="DB14" i="7"/>
  <c r="DA14" i="7"/>
  <c r="DH14" i="7"/>
  <c r="DR14" i="7"/>
  <c r="DD14" i="7"/>
  <c r="CW14" i="7"/>
  <c r="DP14" i="7"/>
  <c r="DF14" i="7"/>
  <c r="DQ14" i="7"/>
  <c r="CV14" i="7"/>
  <c r="DG14" i="7"/>
  <c r="CM21" i="6"/>
  <c r="CM16" i="6" s="1"/>
  <c r="DK14" i="7"/>
  <c r="P12" i="7"/>
  <c r="DL14" i="7"/>
  <c r="DE14" i="7"/>
  <c r="DJ14" i="7"/>
  <c r="CJ21" i="6"/>
  <c r="CK6" i="7" s="1"/>
  <c r="CK5" i="7" s="1"/>
  <c r="CX14" i="7"/>
  <c r="DN14" i="7"/>
  <c r="DO14" i="7"/>
  <c r="Q16" i="7"/>
  <c r="P14" i="3"/>
  <c r="P13" i="3" s="1"/>
  <c r="P42" i="3" s="1"/>
  <c r="DC14" i="7"/>
  <c r="DI14" i="7"/>
  <c r="CZ14" i="7"/>
  <c r="CY14" i="7"/>
  <c r="DM14" i="7"/>
  <c r="H9" i="11"/>
  <c r="G6" i="11"/>
  <c r="G4" i="11" s="1"/>
  <c r="H18" i="11"/>
  <c r="G15" i="11"/>
  <c r="G14" i="11" s="1"/>
  <c r="P99" i="4"/>
  <c r="Q18" i="3" s="1"/>
  <c r="Q15" i="3"/>
  <c r="CF6" i="7"/>
  <c r="CF5" i="7" s="1"/>
  <c r="CE16" i="6"/>
  <c r="CP21" i="6"/>
  <c r="DQ24" i="6"/>
  <c r="DO22" i="6"/>
  <c r="DP23" i="6"/>
  <c r="CW25" i="6"/>
  <c r="CU23" i="6"/>
  <c r="CX26" i="6"/>
  <c r="CT22" i="6"/>
  <c r="CT21" i="6" s="1"/>
  <c r="CV24" i="6"/>
  <c r="DI26" i="6"/>
  <c r="DG24" i="6"/>
  <c r="DE22" i="6"/>
  <c r="DF23" i="6"/>
  <c r="DH25" i="6"/>
  <c r="CI6" i="7"/>
  <c r="CI5" i="7" s="1"/>
  <c r="CH16" i="6"/>
  <c r="L7" i="11"/>
  <c r="M7" i="11" s="1"/>
  <c r="CL21" i="6"/>
  <c r="CR21" i="6"/>
  <c r="CN21" i="6"/>
  <c r="CZ22" i="6"/>
  <c r="DC25" i="6"/>
  <c r="DA23" i="6"/>
  <c r="DB24" i="6"/>
  <c r="DD26" i="6"/>
  <c r="DI24" i="6"/>
  <c r="DG22" i="6"/>
  <c r="DJ25" i="6"/>
  <c r="DK26" i="6"/>
  <c r="DH23" i="6"/>
  <c r="CZ24" i="6"/>
  <c r="DA25" i="6"/>
  <c r="DB26" i="6"/>
  <c r="CX22" i="6"/>
  <c r="CY23" i="6"/>
  <c r="DA26" i="6"/>
  <c r="CY24" i="6"/>
  <c r="CW22" i="6"/>
  <c r="CX23" i="6"/>
  <c r="CZ25" i="6"/>
  <c r="DL23" i="6"/>
  <c r="DO26" i="6"/>
  <c r="DM24" i="6"/>
  <c r="DN25" i="6"/>
  <c r="DK22" i="6"/>
  <c r="M48" i="3"/>
  <c r="CB6" i="7"/>
  <c r="CB5" i="7" s="1"/>
  <c r="CA16" i="6"/>
  <c r="AD32" i="7"/>
  <c r="AD29" i="7" s="1"/>
  <c r="AD34" i="3"/>
  <c r="AD31" i="3" s="1"/>
  <c r="AC7" i="12" s="1"/>
  <c r="AC8" i="12" s="1"/>
  <c r="AC9" i="12" s="1"/>
  <c r="CC6" i="7"/>
  <c r="CC5" i="7" s="1"/>
  <c r="CB16" i="6"/>
  <c r="DM23" i="6"/>
  <c r="DP26" i="6"/>
  <c r="DO25" i="6"/>
  <c r="DL22" i="6"/>
  <c r="DN24" i="6"/>
  <c r="CD6" i="7"/>
  <c r="CD5" i="7" s="1"/>
  <c r="CC16" i="6"/>
  <c r="DQ26" i="6"/>
  <c r="DO24" i="6"/>
  <c r="DM22" i="6"/>
  <c r="DN23" i="6"/>
  <c r="DP25" i="6"/>
  <c r="DI22" i="6"/>
  <c r="DL25" i="6"/>
  <c r="DM26" i="6"/>
  <c r="DK24" i="6"/>
  <c r="DJ23" i="6"/>
  <c r="CW23" i="6"/>
  <c r="CZ26" i="6"/>
  <c r="CX24" i="6"/>
  <c r="CV22" i="6"/>
  <c r="CY25" i="6"/>
  <c r="AD40" i="7"/>
  <c r="AD10" i="12"/>
  <c r="CE6" i="7"/>
  <c r="CE5" i="7" s="1"/>
  <c r="CD16" i="6"/>
  <c r="Q13" i="7"/>
  <c r="O46" i="3"/>
  <c r="O41" i="7" s="1"/>
  <c r="O39" i="7" s="1"/>
  <c r="O8" i="7" s="1"/>
  <c r="O42" i="7" s="1"/>
  <c r="O70" i="7" s="1"/>
  <c r="DR10" i="3"/>
  <c r="DR11" i="3" s="1"/>
  <c r="DA24" i="6"/>
  <c r="CY22" i="6"/>
  <c r="DB25" i="6"/>
  <c r="CZ23" i="6"/>
  <c r="DC26" i="6"/>
  <c r="DH24" i="6"/>
  <c r="DI25" i="6"/>
  <c r="DJ26" i="6"/>
  <c r="DG23" i="6"/>
  <c r="DF22" i="6"/>
  <c r="DP22" i="6"/>
  <c r="DQ23" i="6"/>
  <c r="CO21" i="6"/>
  <c r="CH6" i="7"/>
  <c r="CH5" i="7" s="1"/>
  <c r="CG16" i="6"/>
  <c r="N46" i="3"/>
  <c r="N41" i="7" s="1"/>
  <c r="N39" i="7" s="1"/>
  <c r="N8" i="7" s="1"/>
  <c r="N42" i="7" s="1"/>
  <c r="CS21" i="6"/>
  <c r="CQ21" i="6"/>
  <c r="DM25" i="6"/>
  <c r="DN26" i="6"/>
  <c r="DK23" i="6"/>
  <c r="DJ22" i="6"/>
  <c r="DL24" i="6"/>
  <c r="CN6" i="7"/>
  <c r="CN5" i="7" s="1"/>
  <c r="DA22" i="6"/>
  <c r="DD25" i="6"/>
  <c r="DE26" i="6"/>
  <c r="DB23" i="6"/>
  <c r="DC24" i="6"/>
  <c r="CG6" i="7"/>
  <c r="CG5" i="7" s="1"/>
  <c r="CF16" i="6"/>
  <c r="AC25" i="9"/>
  <c r="AC20" i="9"/>
  <c r="AD52" i="7" s="1"/>
  <c r="CK21" i="6"/>
  <c r="CV23" i="6"/>
  <c r="CY26" i="6"/>
  <c r="CW24" i="6"/>
  <c r="CX25" i="6"/>
  <c r="CU22" i="6"/>
  <c r="DP24" i="6"/>
  <c r="DQ25" i="6"/>
  <c r="DN22" i="6"/>
  <c r="DO23" i="6"/>
  <c r="DE23" i="6"/>
  <c r="DH26" i="6"/>
  <c r="DD22" i="6"/>
  <c r="DF24" i="6"/>
  <c r="DG25" i="6"/>
  <c r="DD23" i="6"/>
  <c r="DG26" i="6"/>
  <c r="DE24" i="6"/>
  <c r="DF25" i="6"/>
  <c r="DC22" i="6"/>
  <c r="DE25" i="6"/>
  <c r="DF26" i="6"/>
  <c r="DC23" i="6"/>
  <c r="DB22" i="6"/>
  <c r="DD24" i="6"/>
  <c r="BZ6" i="7"/>
  <c r="BZ5" i="7" s="1"/>
  <c r="BY16" i="6"/>
  <c r="DH22" i="6"/>
  <c r="DK25" i="6"/>
  <c r="DI23" i="6"/>
  <c r="DJ24" i="6"/>
  <c r="DL26" i="6"/>
  <c r="DH10" i="3"/>
  <c r="DH11" i="3" s="1"/>
  <c r="CV10" i="3"/>
  <c r="CV11" i="3" s="1"/>
  <c r="DA10" i="3"/>
  <c r="DA11" i="3" s="1"/>
  <c r="DF10" i="3"/>
  <c r="DF11" i="3" s="1"/>
  <c r="DK10" i="3"/>
  <c r="DK11" i="3" s="1"/>
  <c r="DP10" i="3"/>
  <c r="DP11" i="3" s="1"/>
  <c r="CW10" i="3"/>
  <c r="CW11" i="3" s="1"/>
  <c r="H5" i="11"/>
  <c r="H71" i="7"/>
  <c r="I69" i="7" s="1"/>
  <c r="DM10" i="3"/>
  <c r="DM11" i="3" s="1"/>
  <c r="DC10" i="3"/>
  <c r="DC11" i="3" s="1"/>
  <c r="DQ10" i="3"/>
  <c r="DQ11" i="3" s="1"/>
  <c r="DL10" i="3"/>
  <c r="DL11" i="3" s="1"/>
  <c r="DB10" i="3"/>
  <c r="DB11" i="3" s="1"/>
  <c r="DG10" i="3"/>
  <c r="DG11" i="3" s="1"/>
  <c r="CX10" i="3"/>
  <c r="CX11" i="3" s="1"/>
  <c r="DI10" i="3"/>
  <c r="DI11" i="3" s="1"/>
  <c r="CU10" i="3"/>
  <c r="CU11" i="3" s="1"/>
  <c r="CZ10" i="3"/>
  <c r="CZ11" i="3" s="1"/>
  <c r="DO10" i="3"/>
  <c r="DO11" i="3" s="1"/>
  <c r="CY10" i="3"/>
  <c r="CY11" i="3" s="1"/>
  <c r="J8" i="11"/>
  <c r="DJ10" i="3"/>
  <c r="DJ11" i="3" s="1"/>
  <c r="DN10" i="3"/>
  <c r="DN11" i="3" s="1"/>
  <c r="DE10" i="3"/>
  <c r="DE11" i="3" s="1"/>
  <c r="DD10" i="3"/>
  <c r="DD11" i="3" s="1"/>
  <c r="J17" i="11"/>
  <c r="AB28" i="10"/>
  <c r="AA29" i="10"/>
  <c r="AC12" i="11" s="1"/>
  <c r="AY26" i="10"/>
  <c r="AY33" i="10" s="1"/>
  <c r="AY25" i="10"/>
  <c r="AY32" i="10" s="1"/>
  <c r="AZ27" i="10"/>
  <c r="AZ34" i="10" s="1"/>
  <c r="AC23" i="10"/>
  <c r="AY24" i="10"/>
  <c r="AY31" i="10" s="1"/>
  <c r="DC6" i="5"/>
  <c r="DO32" i="3"/>
  <c r="DN18" i="5"/>
  <c r="CH24" i="7"/>
  <c r="CH23" i="7" s="1"/>
  <c r="CG25" i="3"/>
  <c r="DE9" i="5"/>
  <c r="CT22" i="3"/>
  <c r="CU20" i="7" s="1"/>
  <c r="DD30" i="3"/>
  <c r="DE28" i="7" s="1"/>
  <c r="DO17" i="5"/>
  <c r="DP30" i="3" s="1"/>
  <c r="DQ28" i="7" s="1"/>
  <c r="DD19" i="5"/>
  <c r="CS32" i="3"/>
  <c r="CR18" i="5"/>
  <c r="DO19" i="5"/>
  <c r="DC18" i="5"/>
  <c r="DD32" i="3"/>
  <c r="DD30" i="7"/>
  <c r="DF29" i="3"/>
  <c r="DG27" i="7" s="1"/>
  <c r="DQ16" i="5"/>
  <c r="DR29" i="3" s="1"/>
  <c r="DD7" i="5"/>
  <c r="CR6" i="5"/>
  <c r="CS20" i="3"/>
  <c r="DO26" i="5"/>
  <c r="DP40" i="3" s="1"/>
  <c r="DQ38" i="7" s="1"/>
  <c r="DD40" i="3"/>
  <c r="DE38" i="7" s="1"/>
  <c r="BW24" i="7"/>
  <c r="BW23" i="7" s="1"/>
  <c r="BV25" i="3"/>
  <c r="DD13" i="5"/>
  <c r="CS26" i="3"/>
  <c r="CR12" i="5"/>
  <c r="DO26" i="3"/>
  <c r="DN12" i="5"/>
  <c r="DO24" i="5"/>
  <c r="DP38" i="3" s="1"/>
  <c r="DQ36" i="7" s="1"/>
  <c r="DD38" i="3"/>
  <c r="DE36" i="7" s="1"/>
  <c r="CS18" i="7"/>
  <c r="CS17" i="7" s="1"/>
  <c r="CR19" i="3"/>
  <c r="DD11" i="5"/>
  <c r="CS24" i="3"/>
  <c r="CT22" i="7" s="1"/>
  <c r="DD8" i="5"/>
  <c r="CS21" i="3"/>
  <c r="CT19" i="7" s="1"/>
  <c r="BW18" i="7"/>
  <c r="BW17" i="7" s="1"/>
  <c r="BV19" i="3"/>
  <c r="DQ10" i="5"/>
  <c r="DR23" i="3" s="1"/>
  <c r="DF23" i="3"/>
  <c r="DG21" i="7" s="1"/>
  <c r="DD21" i="5"/>
  <c r="CS35" i="3"/>
  <c r="CT33" i="7" s="1"/>
  <c r="CH30" i="7"/>
  <c r="CS30" i="7"/>
  <c r="CG19" i="3"/>
  <c r="CH18" i="7"/>
  <c r="CH17" i="7" s="1"/>
  <c r="CS17" i="5"/>
  <c r="CH30" i="3"/>
  <c r="CI28" i="7" s="1"/>
  <c r="DD24" i="7"/>
  <c r="DD23" i="7" s="1"/>
  <c r="DC25" i="3"/>
  <c r="DO7" i="5"/>
  <c r="DD20" i="3"/>
  <c r="CS22" i="5"/>
  <c r="CH36" i="3"/>
  <c r="CI34" i="7" s="1"/>
  <c r="DD22" i="5"/>
  <c r="CS36" i="3"/>
  <c r="CT34" i="7" s="1"/>
  <c r="CG18" i="5"/>
  <c r="CS19" i="5"/>
  <c r="CH32" i="3"/>
  <c r="CS21" i="5"/>
  <c r="CH35" i="3"/>
  <c r="CI33" i="7" s="1"/>
  <c r="DD33" i="3"/>
  <c r="DE31" i="7" s="1"/>
  <c r="DO20" i="5"/>
  <c r="DP33" i="3" s="1"/>
  <c r="DQ31" i="7" s="1"/>
  <c r="DC12" i="5"/>
  <c r="DD26" i="3"/>
  <c r="DO13" i="5"/>
  <c r="DD23" i="5"/>
  <c r="CS37" i="3"/>
  <c r="CT35" i="7" s="1"/>
  <c r="DO8" i="5"/>
  <c r="DP21" i="3" s="1"/>
  <c r="DQ19" i="7" s="1"/>
  <c r="DD21" i="3"/>
  <c r="DE19" i="7" s="1"/>
  <c r="DO23" i="5"/>
  <c r="DP37" i="3" s="1"/>
  <c r="DQ35" i="7" s="1"/>
  <c r="DD37" i="3"/>
  <c r="DE35" i="7" s="1"/>
  <c r="DO20" i="3"/>
  <c r="DN6" i="5"/>
  <c r="DD25" i="5"/>
  <c r="CS39" i="3"/>
  <c r="CT37" i="7" s="1"/>
  <c r="DO25" i="5"/>
  <c r="DP39" i="3" s="1"/>
  <c r="DQ37" i="7" s="1"/>
  <c r="DD39" i="3"/>
  <c r="DE37" i="7" s="1"/>
  <c r="DO30" i="7"/>
  <c r="CH40" i="3"/>
  <c r="CI38" i="7" s="1"/>
  <c r="CS26" i="5"/>
  <c r="CS25" i="5"/>
  <c r="CH39" i="3"/>
  <c r="CI37" i="7" s="1"/>
  <c r="CS8" i="5"/>
  <c r="CH21" i="3"/>
  <c r="CI19" i="7" s="1"/>
  <c r="DE22" i="3"/>
  <c r="DF20" i="7" s="1"/>
  <c r="DP9" i="5"/>
  <c r="DQ22" i="3" s="1"/>
  <c r="DR20" i="7" s="1"/>
  <c r="CS24" i="7"/>
  <c r="CS23" i="7" s="1"/>
  <c r="CR25" i="3"/>
  <c r="CS38" i="3"/>
  <c r="CT36" i="7" s="1"/>
  <c r="DD24" i="5"/>
  <c r="DD24" i="3"/>
  <c r="DE22" i="7" s="1"/>
  <c r="DO11" i="5"/>
  <c r="DP24" i="3" s="1"/>
  <c r="DQ22" i="7" s="1"/>
  <c r="DD18" i="7"/>
  <c r="DD17" i="7" s="1"/>
  <c r="DC19" i="3"/>
  <c r="DO24" i="7"/>
  <c r="DO23" i="7" s="1"/>
  <c r="DN25" i="3"/>
  <c r="DP15" i="5"/>
  <c r="DQ28" i="3" s="1"/>
  <c r="DR26" i="7" s="1"/>
  <c r="DE28" i="3"/>
  <c r="DF26" i="7" s="1"/>
  <c r="CS33" i="3"/>
  <c r="CT31" i="7" s="1"/>
  <c r="DD20" i="5"/>
  <c r="DE14" i="5"/>
  <c r="CT27" i="3"/>
  <c r="CU25" i="7" s="1"/>
  <c r="CH26" i="3"/>
  <c r="CG12" i="5"/>
  <c r="CS13" i="5"/>
  <c r="DO21" i="5"/>
  <c r="DP35" i="3" s="1"/>
  <c r="DQ33" i="7" s="1"/>
  <c r="DD35" i="3"/>
  <c r="DE33" i="7" s="1"/>
  <c r="CH38" i="3"/>
  <c r="CI36" i="7" s="1"/>
  <c r="CS24" i="5"/>
  <c r="DD26" i="5"/>
  <c r="CS40" i="3"/>
  <c r="CT38" i="7" s="1"/>
  <c r="CS23" i="5"/>
  <c r="CH37" i="3"/>
  <c r="CI35" i="7" s="1"/>
  <c r="BW30" i="7"/>
  <c r="CS20" i="5"/>
  <c r="CH33" i="3"/>
  <c r="CI31" i="7" s="1"/>
  <c r="CG6" i="5"/>
  <c r="CS7" i="5"/>
  <c r="CH20" i="3"/>
  <c r="CS30" i="3"/>
  <c r="CT28" i="7" s="1"/>
  <c r="DD17" i="5"/>
  <c r="CS11" i="5"/>
  <c r="CH24" i="3"/>
  <c r="CI22" i="7" s="1"/>
  <c r="DN19" i="3"/>
  <c r="DO18" i="7"/>
  <c r="DO17" i="7" s="1"/>
  <c r="DP14" i="5"/>
  <c r="DQ27" i="3" s="1"/>
  <c r="DR25" i="7" s="1"/>
  <c r="DE27" i="3"/>
  <c r="DF25" i="7" s="1"/>
  <c r="DO22" i="5"/>
  <c r="DP36" i="3" s="1"/>
  <c r="DQ34" i="7" s="1"/>
  <c r="DD36" i="3"/>
  <c r="DE34" i="7" s="1"/>
  <c r="DE15" i="5"/>
  <c r="CT28" i="3"/>
  <c r="CU26" i="7" s="1"/>
  <c r="AY22" i="9"/>
  <c r="AY26" i="9" s="1"/>
  <c r="AZ18" i="9" s="1"/>
  <c r="AF23" i="9"/>
  <c r="Q73" i="4"/>
  <c r="Q87" i="4" s="1"/>
  <c r="R60" i="4"/>
  <c r="U25" i="4"/>
  <c r="S67" i="4"/>
  <c r="T37" i="4"/>
  <c r="R79" i="4"/>
  <c r="U30" i="4"/>
  <c r="S72" i="4"/>
  <c r="T43" i="4"/>
  <c r="R85" i="4"/>
  <c r="R83" i="4" s="1"/>
  <c r="T44" i="4"/>
  <c r="R86" i="4"/>
  <c r="T35" i="4"/>
  <c r="R77" i="4"/>
  <c r="AB10" i="4"/>
  <c r="Z52" i="4"/>
  <c r="U20" i="4"/>
  <c r="S62" i="4"/>
  <c r="T11" i="4"/>
  <c r="R53" i="4"/>
  <c r="R50" i="4" s="1"/>
  <c r="T40" i="4"/>
  <c r="R82" i="4"/>
  <c r="R80" i="4" s="1"/>
  <c r="U16" i="4"/>
  <c r="S58" i="4"/>
  <c r="U17" i="4"/>
  <c r="S59" i="4"/>
  <c r="U15" i="4"/>
  <c r="S57" i="4"/>
  <c r="T29" i="4"/>
  <c r="R71" i="4"/>
  <c r="W21" i="4"/>
  <c r="U63" i="4"/>
  <c r="T28" i="4"/>
  <c r="R70" i="4"/>
  <c r="U22" i="4"/>
  <c r="S64" i="4"/>
  <c r="S41" i="4"/>
  <c r="U34" i="4"/>
  <c r="S76" i="4"/>
  <c r="T14" i="4"/>
  <c r="R56" i="4"/>
  <c r="R54" i="4" s="1"/>
  <c r="U33" i="4"/>
  <c r="S75" i="4"/>
  <c r="T36" i="4"/>
  <c r="R78" i="4"/>
  <c r="R73" i="4" s="1"/>
  <c r="U19" i="4"/>
  <c r="T61" i="4" s="1"/>
  <c r="T18" i="4"/>
  <c r="T24" i="4"/>
  <c r="S66" i="4" s="1"/>
  <c r="S65" i="4" s="1"/>
  <c r="S23" i="4"/>
  <c r="T13" i="4"/>
  <c r="S55" i="4" s="1"/>
  <c r="S12" i="4"/>
  <c r="R45" i="4"/>
  <c r="T27" i="4"/>
  <c r="S69" i="4" s="1"/>
  <c r="S26" i="4"/>
  <c r="T39" i="4"/>
  <c r="S81" i="4" s="1"/>
  <c r="S38" i="4"/>
  <c r="T9" i="4"/>
  <c r="S51" i="4" s="1"/>
  <c r="S8" i="4"/>
  <c r="U42" i="4"/>
  <c r="T84" i="4" s="1"/>
  <c r="T32" i="4"/>
  <c r="S74" i="4" s="1"/>
  <c r="S31" i="4"/>
  <c r="CU21" i="6" l="1"/>
  <c r="CV6" i="7" s="1"/>
  <c r="CV5" i="7" s="1"/>
  <c r="CJ16" i="6"/>
  <c r="L20" i="11"/>
  <c r="L11" i="11"/>
  <c r="M11" i="11" s="1"/>
  <c r="Q12" i="7"/>
  <c r="CI16" i="6"/>
  <c r="DC21" i="6"/>
  <c r="DC16" i="6" s="1"/>
  <c r="I19" i="11"/>
  <c r="J19" i="11" s="1"/>
  <c r="DH21" i="6"/>
  <c r="DI6" i="7" s="1"/>
  <c r="DI5" i="7" s="1"/>
  <c r="DQ21" i="6"/>
  <c r="DR6" i="7" s="1"/>
  <c r="DR5" i="7" s="1"/>
  <c r="DL21" i="6"/>
  <c r="R16" i="7"/>
  <c r="Q14" i="3"/>
  <c r="Q13" i="3" s="1"/>
  <c r="Q42" i="3" s="1"/>
  <c r="O48" i="3"/>
  <c r="I18" i="11"/>
  <c r="H15" i="11"/>
  <c r="H14" i="11" s="1"/>
  <c r="I9" i="11"/>
  <c r="H6" i="11"/>
  <c r="H4" i="11" s="1"/>
  <c r="Q99" i="4"/>
  <c r="R18" i="3" s="1"/>
  <c r="R15" i="3"/>
  <c r="CU6" i="7"/>
  <c r="CU5" i="7" s="1"/>
  <c r="CT16" i="6"/>
  <c r="CR6" i="7"/>
  <c r="CR5" i="7" s="1"/>
  <c r="CQ16" i="6"/>
  <c r="DP21" i="6"/>
  <c r="DM21" i="6"/>
  <c r="N24" i="11"/>
  <c r="N22" i="11" s="1"/>
  <c r="O23" i="11" s="1"/>
  <c r="L9" i="8"/>
  <c r="L10" i="8" s="1"/>
  <c r="M11" i="8" s="1"/>
  <c r="N51" i="7" s="1"/>
  <c r="M49" i="3"/>
  <c r="CW21" i="6"/>
  <c r="DA21" i="6"/>
  <c r="CQ6" i="7"/>
  <c r="CQ5" i="7" s="1"/>
  <c r="CP16" i="6"/>
  <c r="CT6" i="7"/>
  <c r="CT5" i="7" s="1"/>
  <c r="CS16" i="6"/>
  <c r="DF21" i="6"/>
  <c r="CY21" i="6"/>
  <c r="AE10" i="12"/>
  <c r="AF40" i="7" s="1"/>
  <c r="AE40" i="7"/>
  <c r="DK21" i="6"/>
  <c r="CZ21" i="6"/>
  <c r="DB21" i="6"/>
  <c r="DN21" i="6"/>
  <c r="N48" i="3"/>
  <c r="B12" i="13" s="1"/>
  <c r="DG21" i="6"/>
  <c r="CO6" i="7"/>
  <c r="CO5" i="7" s="1"/>
  <c r="CN16" i="6"/>
  <c r="DE21" i="6"/>
  <c r="AD17" i="9"/>
  <c r="AD16" i="9" s="1"/>
  <c r="AC24" i="9"/>
  <c r="AE21" i="11" s="1"/>
  <c r="AD21" i="9"/>
  <c r="CP6" i="7"/>
  <c r="CP5" i="7" s="1"/>
  <c r="CO16" i="6"/>
  <c r="DM6" i="7"/>
  <c r="DM5" i="7" s="1"/>
  <c r="DL16" i="6"/>
  <c r="M16" i="11"/>
  <c r="N16" i="11" s="1"/>
  <c r="CL6" i="7"/>
  <c r="CL5" i="7" s="1"/>
  <c r="CK16" i="6"/>
  <c r="DJ21" i="6"/>
  <c r="CV21" i="6"/>
  <c r="AD41" i="3"/>
  <c r="CX21" i="6"/>
  <c r="CS6" i="7"/>
  <c r="CS5" i="7" s="1"/>
  <c r="CR16" i="6"/>
  <c r="DO21" i="6"/>
  <c r="R13" i="7"/>
  <c r="DD21" i="6"/>
  <c r="CU16" i="6"/>
  <c r="P46" i="3"/>
  <c r="P41" i="7" s="1"/>
  <c r="P39" i="7" s="1"/>
  <c r="P8" i="7" s="1"/>
  <c r="P42" i="7" s="1"/>
  <c r="P70" i="7" s="1"/>
  <c r="DI21" i="6"/>
  <c r="CM6" i="7"/>
  <c r="CM5" i="7" s="1"/>
  <c r="CL16" i="6"/>
  <c r="K17" i="11"/>
  <c r="K8" i="11"/>
  <c r="I71" i="7"/>
  <c r="J69" i="7" s="1"/>
  <c r="I5" i="11"/>
  <c r="AB35" i="10"/>
  <c r="AB22" i="10"/>
  <c r="AC44" i="3" s="1"/>
  <c r="AZ26" i="10"/>
  <c r="AZ33" i="10" s="1"/>
  <c r="BA27" i="10"/>
  <c r="BA34" i="10" s="1"/>
  <c r="AZ24" i="10"/>
  <c r="AZ31" i="10" s="1"/>
  <c r="AC30" i="10"/>
  <c r="AZ25" i="10"/>
  <c r="AZ32" i="10" s="1"/>
  <c r="AF27" i="9"/>
  <c r="AG19" i="9" s="1"/>
  <c r="CT26" i="3"/>
  <c r="DE13" i="5"/>
  <c r="CS12" i="5"/>
  <c r="CT30" i="3"/>
  <c r="CU28" i="7" s="1"/>
  <c r="DE17" i="5"/>
  <c r="DP11" i="5"/>
  <c r="DQ24" i="3" s="1"/>
  <c r="DR22" i="7" s="1"/>
  <c r="DE24" i="3"/>
  <c r="DF22" i="7" s="1"/>
  <c r="CT24" i="7"/>
  <c r="CT23" i="7" s="1"/>
  <c r="CS25" i="3"/>
  <c r="CS19" i="3"/>
  <c r="CT18" i="7"/>
  <c r="CT17" i="7" s="1"/>
  <c r="DE32" i="3"/>
  <c r="DP19" i="5"/>
  <c r="DD18" i="5"/>
  <c r="DF22" i="3"/>
  <c r="DG20" i="7" s="1"/>
  <c r="DQ9" i="5"/>
  <c r="DR22" i="3" s="1"/>
  <c r="DQ15" i="5"/>
  <c r="DR28" i="3" s="1"/>
  <c r="DF28" i="3"/>
  <c r="DG26" i="7" s="1"/>
  <c r="CT24" i="3"/>
  <c r="CU22" i="7" s="1"/>
  <c r="DE11" i="5"/>
  <c r="CH19" i="3"/>
  <c r="CI18" i="7"/>
  <c r="CI17" i="7" s="1"/>
  <c r="DE20" i="5"/>
  <c r="CT33" i="3"/>
  <c r="CU31" i="7" s="1"/>
  <c r="CT37" i="3"/>
  <c r="CU35" i="7" s="1"/>
  <c r="DE23" i="5"/>
  <c r="DP20" i="5"/>
  <c r="DQ33" i="3" s="1"/>
  <c r="DR31" i="7" s="1"/>
  <c r="DE33" i="3"/>
  <c r="DF31" i="7" s="1"/>
  <c r="DE38" i="3"/>
  <c r="DF36" i="7" s="1"/>
  <c r="DP24" i="5"/>
  <c r="DQ38" i="3" s="1"/>
  <c r="DR36" i="7" s="1"/>
  <c r="DE21" i="5"/>
  <c r="CT35" i="3"/>
  <c r="CU33" i="7" s="1"/>
  <c r="CT36" i="3"/>
  <c r="CU34" i="7" s="1"/>
  <c r="DE22" i="5"/>
  <c r="DP13" i="5"/>
  <c r="DD12" i="5"/>
  <c r="DE26" i="3"/>
  <c r="DE30" i="7"/>
  <c r="DE7" i="5"/>
  <c r="CS6" i="5"/>
  <c r="CT20" i="3"/>
  <c r="CH25" i="3"/>
  <c r="CI24" i="7"/>
  <c r="CI23" i="7" s="1"/>
  <c r="DE25" i="5"/>
  <c r="CT39" i="3"/>
  <c r="CU37" i="7" s="1"/>
  <c r="DP25" i="5"/>
  <c r="DQ39" i="3" s="1"/>
  <c r="DR37" i="7" s="1"/>
  <c r="DE39" i="3"/>
  <c r="DF37" i="7" s="1"/>
  <c r="DE37" i="3"/>
  <c r="DF35" i="7" s="1"/>
  <c r="DP23" i="5"/>
  <c r="DQ37" i="3" s="1"/>
  <c r="DR35" i="7" s="1"/>
  <c r="CI30" i="7"/>
  <c r="DE36" i="3"/>
  <c r="DF34" i="7" s="1"/>
  <c r="DP22" i="5"/>
  <c r="DQ36" i="3" s="1"/>
  <c r="DR34" i="7" s="1"/>
  <c r="DE18" i="7"/>
  <c r="DE17" i="7" s="1"/>
  <c r="DD19" i="3"/>
  <c r="DP8" i="5"/>
  <c r="DQ21" i="3" s="1"/>
  <c r="DR19" i="7" s="1"/>
  <c r="DE21" i="3"/>
  <c r="DF19" i="7" s="1"/>
  <c r="DP24" i="7"/>
  <c r="DP23" i="7" s="1"/>
  <c r="DO25" i="3"/>
  <c r="DD6" i="5"/>
  <c r="DP7" i="5"/>
  <c r="DE20" i="3"/>
  <c r="DP30" i="7"/>
  <c r="DE24" i="5"/>
  <c r="CT38" i="3"/>
  <c r="CU36" i="7" s="1"/>
  <c r="DQ14" i="5"/>
  <c r="DR27" i="3" s="1"/>
  <c r="DF27" i="3"/>
  <c r="DG25" i="7" s="1"/>
  <c r="DE8" i="5"/>
  <c r="CT21" i="3"/>
  <c r="CU19" i="7" s="1"/>
  <c r="DP18" i="7"/>
  <c r="DP17" i="7" s="1"/>
  <c r="DO19" i="3"/>
  <c r="DE24" i="7"/>
  <c r="DE23" i="7" s="1"/>
  <c r="DD25" i="3"/>
  <c r="DP17" i="5"/>
  <c r="DQ30" i="3" s="1"/>
  <c r="DR28" i="7" s="1"/>
  <c r="DE30" i="3"/>
  <c r="DF28" i="7" s="1"/>
  <c r="DP26" i="5"/>
  <c r="DQ40" i="3" s="1"/>
  <c r="DR38" i="7" s="1"/>
  <c r="DE40" i="3"/>
  <c r="DF38" i="7" s="1"/>
  <c r="DE26" i="5"/>
  <c r="CT40" i="3"/>
  <c r="CU38" i="7" s="1"/>
  <c r="DO12" i="5"/>
  <c r="DP26" i="3"/>
  <c r="CS18" i="5"/>
  <c r="CT32" i="3"/>
  <c r="DE19" i="5"/>
  <c r="DP20" i="3"/>
  <c r="DO6" i="5"/>
  <c r="DP21" i="5"/>
  <c r="DQ35" i="3" s="1"/>
  <c r="DR33" i="7" s="1"/>
  <c r="DE35" i="3"/>
  <c r="DF33" i="7" s="1"/>
  <c r="DP32" i="3"/>
  <c r="DO18" i="5"/>
  <c r="CT30" i="7"/>
  <c r="AZ22" i="9"/>
  <c r="AZ26" i="9" s="1"/>
  <c r="BA18" i="9" s="1"/>
  <c r="S60" i="4"/>
  <c r="U14" i="4"/>
  <c r="S56" i="4"/>
  <c r="S54" i="4" s="1"/>
  <c r="V20" i="4"/>
  <c r="T62" i="4"/>
  <c r="U43" i="4"/>
  <c r="S85" i="4"/>
  <c r="X21" i="4"/>
  <c r="V63" i="4"/>
  <c r="V34" i="4"/>
  <c r="T76" i="4"/>
  <c r="V16" i="4"/>
  <c r="T58" i="4"/>
  <c r="AC10" i="4"/>
  <c r="AA52" i="4"/>
  <c r="V30" i="4"/>
  <c r="T72" i="4"/>
  <c r="U36" i="4"/>
  <c r="S78" i="4"/>
  <c r="U37" i="4"/>
  <c r="S79" i="4"/>
  <c r="V22" i="4"/>
  <c r="T64" i="4"/>
  <c r="V17" i="4"/>
  <c r="T59" i="4"/>
  <c r="T41" i="4"/>
  <c r="U35" i="4"/>
  <c r="S77" i="4"/>
  <c r="V33" i="4"/>
  <c r="T75" i="4"/>
  <c r="R68" i="4"/>
  <c r="R87" i="4" s="1"/>
  <c r="V15" i="4"/>
  <c r="T57" i="4"/>
  <c r="U11" i="4"/>
  <c r="S53" i="4"/>
  <c r="U44" i="4"/>
  <c r="S86" i="4"/>
  <c r="S83" i="4" s="1"/>
  <c r="V25" i="4"/>
  <c r="T67" i="4"/>
  <c r="U29" i="4"/>
  <c r="S71" i="4"/>
  <c r="U40" i="4"/>
  <c r="S82" i="4"/>
  <c r="S50" i="4"/>
  <c r="U28" i="4"/>
  <c r="S70" i="4"/>
  <c r="U27" i="4"/>
  <c r="T69" i="4" s="1"/>
  <c r="T26" i="4"/>
  <c r="U13" i="4"/>
  <c r="T55" i="4" s="1"/>
  <c r="T12" i="4"/>
  <c r="U9" i="4"/>
  <c r="T51" i="4" s="1"/>
  <c r="T8" i="4"/>
  <c r="V42" i="4"/>
  <c r="U84" i="4" s="1"/>
  <c r="S45" i="4"/>
  <c r="U24" i="4"/>
  <c r="T66" i="4" s="1"/>
  <c r="T23" i="4"/>
  <c r="U32" i="4"/>
  <c r="T74" i="4" s="1"/>
  <c r="T31" i="4"/>
  <c r="U39" i="4"/>
  <c r="T81" i="4" s="1"/>
  <c r="T38" i="4"/>
  <c r="V19" i="4"/>
  <c r="U61" i="4" s="1"/>
  <c r="U18" i="4"/>
  <c r="S80" i="4"/>
  <c r="M20" i="11" l="1"/>
  <c r="N9" i="8"/>
  <c r="N10" i="8" s="1"/>
  <c r="N7" i="11"/>
  <c r="O7" i="11" s="1"/>
  <c r="DD6" i="7"/>
  <c r="DD5" i="7" s="1"/>
  <c r="O49" i="3"/>
  <c r="DH16" i="6"/>
  <c r="K19" i="11"/>
  <c r="L19" i="11" s="1"/>
  <c r="P24" i="11"/>
  <c r="J10" i="11"/>
  <c r="K10" i="11" s="1"/>
  <c r="S16" i="7"/>
  <c r="R14" i="3"/>
  <c r="DQ16" i="6"/>
  <c r="P48" i="3"/>
  <c r="Q24" i="11" s="1"/>
  <c r="R12" i="7"/>
  <c r="J9" i="11"/>
  <c r="I6" i="11"/>
  <c r="I4" i="11" s="1"/>
  <c r="J18" i="11"/>
  <c r="I15" i="11"/>
  <c r="I14" i="11" s="1"/>
  <c r="DK6" i="7"/>
  <c r="DK5" i="7" s="1"/>
  <c r="DJ16" i="6"/>
  <c r="DH6" i="7"/>
  <c r="DH5" i="7" s="1"/>
  <c r="DG16" i="6"/>
  <c r="DP6" i="7"/>
  <c r="DP5" i="7" s="1"/>
  <c r="DO16" i="6"/>
  <c r="AD25" i="9"/>
  <c r="AD20" i="9"/>
  <c r="AE52" i="7" s="1"/>
  <c r="AE50" i="7" s="1"/>
  <c r="AE55" i="7" s="1"/>
  <c r="DL6" i="7"/>
  <c r="DL5" i="7" s="1"/>
  <c r="DK16" i="6"/>
  <c r="DC6" i="7"/>
  <c r="DC5" i="7" s="1"/>
  <c r="DB16" i="6"/>
  <c r="DA6" i="7"/>
  <c r="DA5" i="7" s="1"/>
  <c r="CZ16" i="6"/>
  <c r="O25" i="11"/>
  <c r="N50" i="7"/>
  <c r="N55" i="7" s="1"/>
  <c r="N70" i="7" s="1"/>
  <c r="R99" i="4"/>
  <c r="S18" i="3" s="1"/>
  <c r="S15" i="3"/>
  <c r="DB6" i="7"/>
  <c r="DB5" i="7" s="1"/>
  <c r="DA16" i="6"/>
  <c r="DN6" i="7"/>
  <c r="DN5" i="7" s="1"/>
  <c r="DM16" i="6"/>
  <c r="DE6" i="7"/>
  <c r="DE5" i="7" s="1"/>
  <c r="DD16" i="6"/>
  <c r="AE32" i="7"/>
  <c r="AE29" i="7" s="1"/>
  <c r="AE34" i="3"/>
  <c r="AE31" i="3" s="1"/>
  <c r="AD7" i="12" s="1"/>
  <c r="AD8" i="12" s="1"/>
  <c r="AD9" i="12" s="1"/>
  <c r="DQ6" i="7"/>
  <c r="DQ5" i="7" s="1"/>
  <c r="DP16" i="6"/>
  <c r="S13" i="7"/>
  <c r="S12" i="7" s="1"/>
  <c r="R13" i="3"/>
  <c r="R42" i="3" s="1"/>
  <c r="CW6" i="7"/>
  <c r="CW5" i="7" s="1"/>
  <c r="CV16" i="6"/>
  <c r="CY6" i="7"/>
  <c r="CY5" i="7" s="1"/>
  <c r="CX16" i="6"/>
  <c r="CZ6" i="7"/>
  <c r="CZ5" i="7" s="1"/>
  <c r="CY16" i="6"/>
  <c r="U41" i="4"/>
  <c r="DF6" i="7"/>
  <c r="DF5" i="7" s="1"/>
  <c r="DE16" i="6"/>
  <c r="O24" i="11"/>
  <c r="N49" i="3"/>
  <c r="M9" i="8"/>
  <c r="M10" i="8" s="1"/>
  <c r="DG6" i="7"/>
  <c r="DG5" i="7" s="1"/>
  <c r="DF16" i="6"/>
  <c r="Q46" i="3"/>
  <c r="Q41" i="7" s="1"/>
  <c r="Q39" i="7" s="1"/>
  <c r="Q8" i="7" s="1"/>
  <c r="Q42" i="7" s="1"/>
  <c r="Q70" i="7" s="1"/>
  <c r="O16" i="11"/>
  <c r="P16" i="11" s="1"/>
  <c r="DJ6" i="7"/>
  <c r="DJ5" i="7" s="1"/>
  <c r="DI16" i="6"/>
  <c r="DO6" i="7"/>
  <c r="DO5" i="7" s="1"/>
  <c r="DN16" i="6"/>
  <c r="CX6" i="7"/>
  <c r="CX5" i="7" s="1"/>
  <c r="CW16" i="6"/>
  <c r="L17" i="11"/>
  <c r="L8" i="11"/>
  <c r="J5" i="11"/>
  <c r="J71" i="7"/>
  <c r="K69" i="7" s="1"/>
  <c r="AC28" i="10"/>
  <c r="AB29" i="10"/>
  <c r="AD12" i="11" s="1"/>
  <c r="BA24" i="10"/>
  <c r="BA31" i="10" s="1"/>
  <c r="BB27" i="10"/>
  <c r="BB34" i="10" s="1"/>
  <c r="BA26" i="10"/>
  <c r="BA33" i="10" s="1"/>
  <c r="BA25" i="10"/>
  <c r="BA32" i="10" s="1"/>
  <c r="AD23" i="10"/>
  <c r="AG23" i="9"/>
  <c r="DQ26" i="5"/>
  <c r="DR40" i="3" s="1"/>
  <c r="DF40" i="3"/>
  <c r="DG38" i="7" s="1"/>
  <c r="DP6" i="5"/>
  <c r="DQ20" i="3"/>
  <c r="DF35" i="3"/>
  <c r="DG33" i="7" s="1"/>
  <c r="DQ21" i="5"/>
  <c r="DR35" i="3" s="1"/>
  <c r="DQ20" i="5"/>
  <c r="DR33" i="3" s="1"/>
  <c r="DF33" i="3"/>
  <c r="DG31" i="7" s="1"/>
  <c r="DQ18" i="7"/>
  <c r="DQ17" i="7" s="1"/>
  <c r="DP19" i="3"/>
  <c r="DF36" i="3"/>
  <c r="DG34" i="7" s="1"/>
  <c r="DQ22" i="5"/>
  <c r="DR36" i="3" s="1"/>
  <c r="DQ23" i="5"/>
  <c r="DR37" i="3" s="1"/>
  <c r="DF37" i="3"/>
  <c r="DG35" i="7" s="1"/>
  <c r="DQ32" i="3"/>
  <c r="DP18" i="5"/>
  <c r="CT25" i="3"/>
  <c r="CU24" i="7"/>
  <c r="CU23" i="7" s="1"/>
  <c r="DQ19" i="5"/>
  <c r="DE18" i="5"/>
  <c r="DF32" i="3"/>
  <c r="DQ8" i="5"/>
  <c r="DR21" i="3" s="1"/>
  <c r="DF21" i="3"/>
  <c r="DG19" i="7" s="1"/>
  <c r="DQ24" i="5"/>
  <c r="DR38" i="3" s="1"/>
  <c r="DF38" i="3"/>
  <c r="DG36" i="7" s="1"/>
  <c r="DQ25" i="5"/>
  <c r="DR39" i="3" s="1"/>
  <c r="DF39" i="3"/>
  <c r="DG37" i="7" s="1"/>
  <c r="CU18" i="7"/>
  <c r="CU17" i="7" s="1"/>
  <c r="CT19" i="3"/>
  <c r="DQ26" i="3"/>
  <c r="DP12" i="5"/>
  <c r="DF30" i="7"/>
  <c r="DE6" i="5"/>
  <c r="DQ7" i="5"/>
  <c r="DF20" i="3"/>
  <c r="DF24" i="7"/>
  <c r="DF23" i="7" s="1"/>
  <c r="DE25" i="3"/>
  <c r="DF26" i="3"/>
  <c r="DQ13" i="5"/>
  <c r="DE12" i="5"/>
  <c r="DQ24" i="7"/>
  <c r="DQ23" i="7" s="1"/>
  <c r="DP25" i="3"/>
  <c r="DQ30" i="7"/>
  <c r="CU30" i="7"/>
  <c r="DF18" i="7"/>
  <c r="DF17" i="7" s="1"/>
  <c r="DE19" i="3"/>
  <c r="DQ11" i="5"/>
  <c r="DR24" i="3" s="1"/>
  <c r="DF24" i="3"/>
  <c r="DG22" i="7" s="1"/>
  <c r="DQ17" i="5"/>
  <c r="DR30" i="3" s="1"/>
  <c r="DF30" i="3"/>
  <c r="DG28" i="7" s="1"/>
  <c r="BA22" i="9"/>
  <c r="BA26" i="9" s="1"/>
  <c r="BB18" i="9" s="1"/>
  <c r="T60" i="4"/>
  <c r="S73" i="4"/>
  <c r="T65" i="4"/>
  <c r="S68" i="4"/>
  <c r="S87" i="4" s="1"/>
  <c r="W25" i="4"/>
  <c r="U67" i="4"/>
  <c r="W22" i="4"/>
  <c r="U64" i="4"/>
  <c r="AD10" i="4"/>
  <c r="AB52" i="4"/>
  <c r="V43" i="4"/>
  <c r="T85" i="4"/>
  <c r="V28" i="4"/>
  <c r="T70" i="4"/>
  <c r="W33" i="4"/>
  <c r="U75" i="4"/>
  <c r="W16" i="4"/>
  <c r="U58" i="4"/>
  <c r="V40" i="4"/>
  <c r="T82" i="4"/>
  <c r="T80" i="4" s="1"/>
  <c r="V11" i="4"/>
  <c r="T53" i="4"/>
  <c r="T50" i="4" s="1"/>
  <c r="V36" i="4"/>
  <c r="T78" i="4"/>
  <c r="W34" i="4"/>
  <c r="U76" i="4"/>
  <c r="V14" i="4"/>
  <c r="T56" i="4"/>
  <c r="W20" i="4"/>
  <c r="U62" i="4"/>
  <c r="V44" i="4"/>
  <c r="V41" i="4" s="1"/>
  <c r="T86" i="4"/>
  <c r="V37" i="4"/>
  <c r="T79" i="4"/>
  <c r="V35" i="4"/>
  <c r="T77" i="4"/>
  <c r="V29" i="4"/>
  <c r="T71" i="4"/>
  <c r="W15" i="4"/>
  <c r="U57" i="4"/>
  <c r="W17" i="4"/>
  <c r="U59" i="4"/>
  <c r="W30" i="4"/>
  <c r="U72" i="4"/>
  <c r="Y21" i="4"/>
  <c r="W63" i="4"/>
  <c r="W42" i="4"/>
  <c r="V84" i="4" s="1"/>
  <c r="T45" i="4"/>
  <c r="V9" i="4"/>
  <c r="U51" i="4" s="1"/>
  <c r="U8" i="4"/>
  <c r="V32" i="4"/>
  <c r="U74" i="4" s="1"/>
  <c r="U31" i="4"/>
  <c r="W19" i="4"/>
  <c r="V61" i="4" s="1"/>
  <c r="V18" i="4"/>
  <c r="V13" i="4"/>
  <c r="U55" i="4" s="1"/>
  <c r="U12" i="4"/>
  <c r="V39" i="4"/>
  <c r="U81" i="4" s="1"/>
  <c r="U38" i="4"/>
  <c r="V24" i="4"/>
  <c r="U66" i="4" s="1"/>
  <c r="U23" i="4"/>
  <c r="V27" i="4"/>
  <c r="U69" i="4" s="1"/>
  <c r="U26" i="4"/>
  <c r="T54" i="4"/>
  <c r="N20" i="11" l="1"/>
  <c r="N11" i="11"/>
  <c r="O9" i="8"/>
  <c r="O10" i="8" s="1"/>
  <c r="P49" i="3"/>
  <c r="O22" i="11"/>
  <c r="P23" i="11" s="1"/>
  <c r="P22" i="11" s="1"/>
  <c r="Q23" i="11" s="1"/>
  <c r="Q22" i="11" s="1"/>
  <c r="R23" i="11" s="1"/>
  <c r="L10" i="11"/>
  <c r="M10" i="11" s="1"/>
  <c r="T16" i="7"/>
  <c r="S14" i="3"/>
  <c r="S13" i="3" s="1"/>
  <c r="S42" i="3" s="1"/>
  <c r="K18" i="11"/>
  <c r="J15" i="11"/>
  <c r="J14" i="11" s="1"/>
  <c r="K9" i="11"/>
  <c r="J6" i="11"/>
  <c r="J4" i="11" s="1"/>
  <c r="S99" i="4"/>
  <c r="T18" i="3" s="1"/>
  <c r="T15" i="3"/>
  <c r="T13" i="7"/>
  <c r="P7" i="11"/>
  <c r="Q7" i="11" s="1"/>
  <c r="AE41" i="3"/>
  <c r="R46" i="3"/>
  <c r="R41" i="7" s="1"/>
  <c r="R39" i="7" s="1"/>
  <c r="R8" i="7" s="1"/>
  <c r="R42" i="7" s="1"/>
  <c r="T83" i="4"/>
  <c r="Q48" i="3"/>
  <c r="AE21" i="9"/>
  <c r="AE17" i="9"/>
  <c r="AE16" i="9" s="1"/>
  <c r="AD24" i="9"/>
  <c r="AF21" i="11" s="1"/>
  <c r="M8" i="11"/>
  <c r="M17" i="11"/>
  <c r="K71" i="7"/>
  <c r="L69" i="7" s="1"/>
  <c r="K5" i="11"/>
  <c r="AC35" i="10"/>
  <c r="AC22" i="10"/>
  <c r="AD44" i="3" s="1"/>
  <c r="BB26" i="10"/>
  <c r="BB33" i="10" s="1"/>
  <c r="BC27" i="10"/>
  <c r="BC34" i="10" s="1"/>
  <c r="BB25" i="10"/>
  <c r="BB32" i="10" s="1"/>
  <c r="BB24" i="10"/>
  <c r="BB31" i="10" s="1"/>
  <c r="AD30" i="10"/>
  <c r="AG27" i="9"/>
  <c r="DR26" i="3"/>
  <c r="DR25" i="3" s="1"/>
  <c r="DQ12" i="5"/>
  <c r="DG18" i="7"/>
  <c r="DG17" i="7" s="1"/>
  <c r="DF19" i="3"/>
  <c r="DR24" i="7"/>
  <c r="DR23" i="7" s="1"/>
  <c r="DQ25" i="3"/>
  <c r="DG24" i="7"/>
  <c r="DG23" i="7" s="1"/>
  <c r="DF25" i="3"/>
  <c r="DQ6" i="5"/>
  <c r="DR20" i="3"/>
  <c r="DR19" i="3" s="1"/>
  <c r="DG30" i="7"/>
  <c r="DQ19" i="3"/>
  <c r="DR18" i="7"/>
  <c r="DR17" i="7" s="1"/>
  <c r="DQ18" i="5"/>
  <c r="DR32" i="3"/>
  <c r="DR30" i="7"/>
  <c r="BB22" i="9"/>
  <c r="BB26" i="9" s="1"/>
  <c r="BC18" i="9" s="1"/>
  <c r="U60" i="4"/>
  <c r="T73" i="4"/>
  <c r="U65" i="4"/>
  <c r="T68" i="4"/>
  <c r="T87" i="4" s="1"/>
  <c r="X17" i="4"/>
  <c r="V59" i="4"/>
  <c r="W37" i="4"/>
  <c r="U79" i="4"/>
  <c r="X34" i="4"/>
  <c r="V76" i="4"/>
  <c r="X16" i="4"/>
  <c r="V58" i="4"/>
  <c r="AE10" i="4"/>
  <c r="AC52" i="4"/>
  <c r="X15" i="4"/>
  <c r="V57" i="4"/>
  <c r="W36" i="4"/>
  <c r="U78" i="4"/>
  <c r="Z21" i="4"/>
  <c r="X63" i="4"/>
  <c r="X20" i="4"/>
  <c r="V62" i="4"/>
  <c r="W11" i="4"/>
  <c r="U53" i="4"/>
  <c r="U50" i="4" s="1"/>
  <c r="W28" i="4"/>
  <c r="U70" i="4"/>
  <c r="X25" i="4"/>
  <c r="V67" i="4"/>
  <c r="W44" i="4"/>
  <c r="U86" i="4"/>
  <c r="X33" i="4"/>
  <c r="V75" i="4"/>
  <c r="W29" i="4"/>
  <c r="U71" i="4"/>
  <c r="X30" i="4"/>
  <c r="V72" i="4"/>
  <c r="W35" i="4"/>
  <c r="U77" i="4"/>
  <c r="X22" i="4"/>
  <c r="V64" i="4"/>
  <c r="W14" i="4"/>
  <c r="U56" i="4"/>
  <c r="U54" i="4" s="1"/>
  <c r="W40" i="4"/>
  <c r="U82" i="4"/>
  <c r="W43" i="4"/>
  <c r="W41" i="4" s="1"/>
  <c r="U85" i="4"/>
  <c r="W27" i="4"/>
  <c r="V69" i="4" s="1"/>
  <c r="V26" i="4"/>
  <c r="X19" i="4"/>
  <c r="W61" i="4" s="1"/>
  <c r="W18" i="4"/>
  <c r="W32" i="4"/>
  <c r="V74" i="4" s="1"/>
  <c r="V31" i="4"/>
  <c r="U45" i="4"/>
  <c r="W39" i="4"/>
  <c r="V81" i="4" s="1"/>
  <c r="V38" i="4"/>
  <c r="W9" i="4"/>
  <c r="V51" i="4" s="1"/>
  <c r="V8" i="4"/>
  <c r="W24" i="4"/>
  <c r="V66" i="4" s="1"/>
  <c r="V65" i="4" s="1"/>
  <c r="V23" i="4"/>
  <c r="W13" i="4"/>
  <c r="V55" i="4" s="1"/>
  <c r="V12" i="4"/>
  <c r="X42" i="4"/>
  <c r="W84" i="4" s="1"/>
  <c r="U80" i="4"/>
  <c r="O11" i="11" l="1"/>
  <c r="O20" i="11"/>
  <c r="M19" i="11"/>
  <c r="N19" i="11" s="1"/>
  <c r="N10" i="11"/>
  <c r="O10" i="11" s="1"/>
  <c r="T12" i="7"/>
  <c r="U16" i="7"/>
  <c r="T14" i="3"/>
  <c r="T13" i="3" s="1"/>
  <c r="T42" i="3" s="1"/>
  <c r="L9" i="11"/>
  <c r="K6" i="11"/>
  <c r="K4" i="11" s="1"/>
  <c r="L18" i="11"/>
  <c r="K15" i="11"/>
  <c r="K14" i="11" s="1"/>
  <c r="T99" i="4"/>
  <c r="U18" i="3" s="1"/>
  <c r="U15" i="3"/>
  <c r="Q16" i="11"/>
  <c r="R16" i="11" s="1"/>
  <c r="S46" i="3"/>
  <c r="S41" i="7" s="1"/>
  <c r="S39" i="7" s="1"/>
  <c r="S8" i="7" s="1"/>
  <c r="S42" i="7" s="1"/>
  <c r="S70" i="7" s="1"/>
  <c r="R48" i="3"/>
  <c r="AF34" i="3"/>
  <c r="AF31" i="3" s="1"/>
  <c r="AE7" i="12" s="1"/>
  <c r="AE8" i="12" s="1"/>
  <c r="AE9" i="12" s="1"/>
  <c r="AF32" i="7"/>
  <c r="AF29" i="7" s="1"/>
  <c r="P9" i="8"/>
  <c r="P10" i="8" s="1"/>
  <c r="Q11" i="8" s="1"/>
  <c r="R51" i="7" s="1"/>
  <c r="Q49" i="3"/>
  <c r="R24" i="11"/>
  <c r="R22" i="11" s="1"/>
  <c r="S23" i="11" s="1"/>
  <c r="AE25" i="9"/>
  <c r="AE20" i="9"/>
  <c r="AF52" i="7" s="1"/>
  <c r="AF50" i="7" s="1"/>
  <c r="AF55" i="7" s="1"/>
  <c r="U13" i="7"/>
  <c r="L5" i="11"/>
  <c r="L71" i="7"/>
  <c r="M69" i="7" s="1"/>
  <c r="N8" i="11"/>
  <c r="N17" i="11"/>
  <c r="AD28" i="10"/>
  <c r="AD22" i="10" s="1"/>
  <c r="AE44" i="3" s="1"/>
  <c r="AC29" i="10"/>
  <c r="AE12" i="11" s="1"/>
  <c r="BC25" i="10"/>
  <c r="BC32" i="10" s="1"/>
  <c r="BD27" i="10"/>
  <c r="BD34" i="10" s="1"/>
  <c r="BC24" i="10"/>
  <c r="BC31" i="10" s="1"/>
  <c r="BC26" i="10"/>
  <c r="BC33" i="10" s="1"/>
  <c r="AE23" i="10"/>
  <c r="AH19" i="9"/>
  <c r="AH23" i="9"/>
  <c r="BC22" i="9"/>
  <c r="BC26" i="9" s="1"/>
  <c r="BD18" i="9" s="1"/>
  <c r="U83" i="4"/>
  <c r="V60" i="4"/>
  <c r="U73" i="4"/>
  <c r="U87" i="4" s="1"/>
  <c r="U68" i="4"/>
  <c r="X14" i="4"/>
  <c r="V56" i="4"/>
  <c r="V54" i="4" s="1"/>
  <c r="X29" i="4"/>
  <c r="V71" i="4"/>
  <c r="X28" i="4"/>
  <c r="V70" i="4"/>
  <c r="X36" i="4"/>
  <c r="V78" i="4"/>
  <c r="Y34" i="4"/>
  <c r="W76" i="4"/>
  <c r="Y33" i="4"/>
  <c r="W75" i="4"/>
  <c r="X11" i="4"/>
  <c r="V53" i="4"/>
  <c r="V50" i="4" s="1"/>
  <c r="X43" i="4"/>
  <c r="V85" i="4"/>
  <c r="X35" i="4"/>
  <c r="V77" i="4"/>
  <c r="X44" i="4"/>
  <c r="V86" i="4"/>
  <c r="Y20" i="4"/>
  <c r="W62" i="4"/>
  <c r="AF10" i="4"/>
  <c r="AD52" i="4"/>
  <c r="Y17" i="4"/>
  <c r="W59" i="4"/>
  <c r="X37" i="4"/>
  <c r="V79" i="4"/>
  <c r="X40" i="4"/>
  <c r="V82" i="4"/>
  <c r="V80" i="4" s="1"/>
  <c r="Y22" i="4"/>
  <c r="W64" i="4"/>
  <c r="Y15" i="4"/>
  <c r="W57" i="4"/>
  <c r="Y30" i="4"/>
  <c r="W72" i="4"/>
  <c r="Y25" i="4"/>
  <c r="W67" i="4"/>
  <c r="AB21" i="4"/>
  <c r="Y63" i="4"/>
  <c r="Y16" i="4"/>
  <c r="W58" i="4"/>
  <c r="Y42" i="4"/>
  <c r="X84" i="4" s="1"/>
  <c r="X39" i="4"/>
  <c r="W81" i="4" s="1"/>
  <c r="W38" i="4"/>
  <c r="X13" i="4"/>
  <c r="W55" i="4" s="1"/>
  <c r="W12" i="4"/>
  <c r="V45" i="4"/>
  <c r="Y19" i="4"/>
  <c r="X61" i="4" s="1"/>
  <c r="X18" i="4"/>
  <c r="X24" i="4"/>
  <c r="W66" i="4" s="1"/>
  <c r="W23" i="4"/>
  <c r="X9" i="4"/>
  <c r="W51" i="4" s="1"/>
  <c r="W8" i="4"/>
  <c r="X32" i="4"/>
  <c r="W74" i="4" s="1"/>
  <c r="W31" i="4"/>
  <c r="X27" i="4"/>
  <c r="W69" i="4" s="1"/>
  <c r="W26" i="4"/>
  <c r="P20" i="11" l="1"/>
  <c r="P11" i="11"/>
  <c r="O19" i="11"/>
  <c r="P19" i="11" s="1"/>
  <c r="U12" i="7"/>
  <c r="V16" i="7"/>
  <c r="U14" i="3"/>
  <c r="U13" i="3" s="1"/>
  <c r="U42" i="3" s="1"/>
  <c r="M18" i="11"/>
  <c r="L15" i="11"/>
  <c r="L14" i="11" s="1"/>
  <c r="M9" i="11"/>
  <c r="L6" i="11"/>
  <c r="L4" i="11" s="1"/>
  <c r="U99" i="4"/>
  <c r="V18" i="3" s="1"/>
  <c r="V15" i="3"/>
  <c r="R7" i="11"/>
  <c r="S7" i="11" s="1"/>
  <c r="S48" i="3"/>
  <c r="AF21" i="9"/>
  <c r="AF17" i="9"/>
  <c r="AF16" i="9" s="1"/>
  <c r="AE24" i="9"/>
  <c r="AG21" i="11" s="1"/>
  <c r="R50" i="7"/>
  <c r="R55" i="7" s="1"/>
  <c r="R70" i="7" s="1"/>
  <c r="S25" i="11"/>
  <c r="T46" i="3"/>
  <c r="T41" i="7" s="1"/>
  <c r="T39" i="7" s="1"/>
  <c r="T8" i="7" s="1"/>
  <c r="T42" i="7" s="1"/>
  <c r="T70" i="7" s="1"/>
  <c r="X41" i="4"/>
  <c r="AF41" i="3"/>
  <c r="AF10" i="12"/>
  <c r="V13" i="7"/>
  <c r="Q9" i="8"/>
  <c r="Q10" i="8" s="1"/>
  <c r="S24" i="11"/>
  <c r="R49" i="3"/>
  <c r="O17" i="11"/>
  <c r="O8" i="11"/>
  <c r="M5" i="11"/>
  <c r="M71" i="7"/>
  <c r="N69" i="7" s="1"/>
  <c r="AD35" i="10"/>
  <c r="BD24" i="10"/>
  <c r="BD31" i="10" s="1"/>
  <c r="BE27" i="10"/>
  <c r="BE34" i="10" s="1"/>
  <c r="BD26" i="10"/>
  <c r="BD33" i="10" s="1"/>
  <c r="BD25" i="10"/>
  <c r="BD32" i="10" s="1"/>
  <c r="AE30" i="10"/>
  <c r="AH27" i="9"/>
  <c r="BD22" i="9"/>
  <c r="BD26" i="9" s="1"/>
  <c r="BE18" i="9" s="1"/>
  <c r="V73" i="4"/>
  <c r="V68" i="4"/>
  <c r="W65" i="4"/>
  <c r="W60" i="4"/>
  <c r="V83" i="4"/>
  <c r="Z25" i="4"/>
  <c r="X67" i="4"/>
  <c r="Y40" i="4"/>
  <c r="W82" i="4"/>
  <c r="W80" i="4" s="1"/>
  <c r="Z20" i="4"/>
  <c r="X62" i="4"/>
  <c r="Y11" i="4"/>
  <c r="W53" i="4"/>
  <c r="W50" i="4" s="1"/>
  <c r="Y28" i="4"/>
  <c r="W70" i="4"/>
  <c r="Y37" i="4"/>
  <c r="W79" i="4"/>
  <c r="Y44" i="4"/>
  <c r="W86" i="4"/>
  <c r="Z16" i="4"/>
  <c r="X58" i="4"/>
  <c r="Z15" i="4"/>
  <c r="X57" i="4"/>
  <c r="Z17" i="4"/>
  <c r="X59" i="4"/>
  <c r="Y35" i="4"/>
  <c r="W77" i="4"/>
  <c r="Z34" i="4"/>
  <c r="X76" i="4"/>
  <c r="Y29" i="4"/>
  <c r="W71" i="4"/>
  <c r="Y14" i="4"/>
  <c r="W56" i="4"/>
  <c r="Z30" i="4"/>
  <c r="X72" i="4"/>
  <c r="Z33" i="4"/>
  <c r="X75" i="4"/>
  <c r="AC21" i="4"/>
  <c r="AA63" i="4"/>
  <c r="Z22" i="4"/>
  <c r="X64" i="4"/>
  <c r="AG10" i="4"/>
  <c r="AE52" i="4"/>
  <c r="Y43" i="4"/>
  <c r="W85" i="4"/>
  <c r="W83" i="4" s="1"/>
  <c r="Y36" i="4"/>
  <c r="W78" i="4"/>
  <c r="Z19" i="4"/>
  <c r="Y61" i="4" s="1"/>
  <c r="Y18" i="4"/>
  <c r="V87" i="4"/>
  <c r="Y9" i="4"/>
  <c r="X51" i="4" s="1"/>
  <c r="X8" i="4"/>
  <c r="Y27" i="4"/>
  <c r="X69" i="4" s="1"/>
  <c r="X26" i="4"/>
  <c r="Y13" i="4"/>
  <c r="X55" i="4" s="1"/>
  <c r="X12" i="4"/>
  <c r="Y39" i="4"/>
  <c r="X81" i="4" s="1"/>
  <c r="X38" i="4"/>
  <c r="Y32" i="4"/>
  <c r="X74" i="4" s="1"/>
  <c r="X31" i="4"/>
  <c r="W45" i="4"/>
  <c r="Y24" i="4"/>
  <c r="X66" i="4" s="1"/>
  <c r="X65" i="4" s="1"/>
  <c r="X23" i="4"/>
  <c r="Z42" i="4"/>
  <c r="Y84" i="4" s="1"/>
  <c r="W54" i="4"/>
  <c r="Q11" i="11" l="1"/>
  <c r="Q20" i="11"/>
  <c r="S22" i="11"/>
  <c r="T23" i="11" s="1"/>
  <c r="V12" i="7"/>
  <c r="P10" i="11"/>
  <c r="Q10" i="11" s="1"/>
  <c r="W16" i="7"/>
  <c r="V14" i="3"/>
  <c r="V13" i="3" s="1"/>
  <c r="V42" i="3" s="1"/>
  <c r="S16" i="11"/>
  <c r="T16" i="11" s="1"/>
  <c r="N9" i="11"/>
  <c r="M6" i="11"/>
  <c r="M4" i="11" s="1"/>
  <c r="N18" i="11"/>
  <c r="M15" i="11"/>
  <c r="M14" i="11" s="1"/>
  <c r="AF25" i="9"/>
  <c r="AF20" i="9"/>
  <c r="AG52" i="7" s="1"/>
  <c r="AG50" i="7" s="1"/>
  <c r="AG55" i="7" s="1"/>
  <c r="T48" i="3"/>
  <c r="S49" i="3"/>
  <c r="R9" i="8"/>
  <c r="R10" i="8" s="1"/>
  <c r="T24" i="11"/>
  <c r="AG32" i="7"/>
  <c r="AG29" i="7" s="1"/>
  <c r="AG34" i="3"/>
  <c r="AG31" i="3" s="1"/>
  <c r="AF7" i="12" s="1"/>
  <c r="AF8" i="12" s="1"/>
  <c r="AF9" i="12" s="1"/>
  <c r="U46" i="3"/>
  <c r="U41" i="7" s="1"/>
  <c r="U39" i="7" s="1"/>
  <c r="U8" i="7" s="1"/>
  <c r="U42" i="7" s="1"/>
  <c r="U70" i="7" s="1"/>
  <c r="W15" i="3"/>
  <c r="V99" i="4"/>
  <c r="W18" i="3" s="1"/>
  <c r="Y41" i="4"/>
  <c r="AG40" i="7"/>
  <c r="AG10" i="12"/>
  <c r="W13" i="7"/>
  <c r="W68" i="4"/>
  <c r="P17" i="11"/>
  <c r="N5" i="11"/>
  <c r="N71" i="7"/>
  <c r="O69" i="7" s="1"/>
  <c r="P8" i="11"/>
  <c r="AE28" i="10"/>
  <c r="AE22" i="10" s="1"/>
  <c r="AF44" i="3" s="1"/>
  <c r="AD29" i="10"/>
  <c r="AF12" i="11" s="1"/>
  <c r="BE26" i="10"/>
  <c r="BE33" i="10" s="1"/>
  <c r="BF27" i="10"/>
  <c r="BF34" i="10" s="1"/>
  <c r="BE25" i="10"/>
  <c r="BE32" i="10" s="1"/>
  <c r="BE24" i="10"/>
  <c r="BE31" i="10" s="1"/>
  <c r="AF23" i="10"/>
  <c r="AI19" i="9"/>
  <c r="AI23" i="9"/>
  <c r="BE22" i="9"/>
  <c r="BE26" i="9" s="1"/>
  <c r="BF18" i="9" s="1"/>
  <c r="X60" i="4"/>
  <c r="W73" i="4"/>
  <c r="W87" i="4" s="1"/>
  <c r="AH10" i="4"/>
  <c r="AF52" i="4"/>
  <c r="AA30" i="4"/>
  <c r="Y72" i="4"/>
  <c r="Z35" i="4"/>
  <c r="X77" i="4"/>
  <c r="Z44" i="4"/>
  <c r="X86" i="4"/>
  <c r="AA20" i="4"/>
  <c r="Y62" i="4"/>
  <c r="AB22" i="4"/>
  <c r="Y64" i="4"/>
  <c r="AA17" i="4"/>
  <c r="Y59" i="4"/>
  <c r="Z36" i="4"/>
  <c r="X78" i="4"/>
  <c r="Z29" i="4"/>
  <c r="X71" i="4"/>
  <c r="AA15" i="4"/>
  <c r="Y57" i="4"/>
  <c r="Z28" i="4"/>
  <c r="X70" i="4"/>
  <c r="X68" i="4" s="1"/>
  <c r="AB25" i="4"/>
  <c r="Y67" i="4"/>
  <c r="Z37" i="4"/>
  <c r="X79" i="4"/>
  <c r="AD21" i="4"/>
  <c r="AB63" i="4"/>
  <c r="Z43" i="4"/>
  <c r="X85" i="4"/>
  <c r="AB33" i="4"/>
  <c r="Y75" i="4"/>
  <c r="Z14" i="4"/>
  <c r="X56" i="4"/>
  <c r="Z40" i="4"/>
  <c r="X82" i="4"/>
  <c r="AB34" i="4"/>
  <c r="Y76" i="4"/>
  <c r="AA16" i="4"/>
  <c r="Y58" i="4"/>
  <c r="Z11" i="4"/>
  <c r="X53" i="4"/>
  <c r="X50" i="4" s="1"/>
  <c r="Z13" i="4"/>
  <c r="Y55" i="4" s="1"/>
  <c r="Y12" i="4"/>
  <c r="Z27" i="4"/>
  <c r="Y69" i="4" s="1"/>
  <c r="Y26" i="4"/>
  <c r="Z32" i="4"/>
  <c r="Y74" i="4" s="1"/>
  <c r="Y31" i="4"/>
  <c r="Z9" i="4"/>
  <c r="Y51" i="4" s="1"/>
  <c r="Y8" i="4"/>
  <c r="Z24" i="4"/>
  <c r="Y66" i="4" s="1"/>
  <c r="Y23" i="4"/>
  <c r="X45" i="4"/>
  <c r="Z39" i="4"/>
  <c r="Y81" i="4" s="1"/>
  <c r="Y38" i="4"/>
  <c r="AA42" i="4"/>
  <c r="Z84" i="4" s="1"/>
  <c r="AA19" i="4"/>
  <c r="Z61" i="4" s="1"/>
  <c r="Z18" i="4"/>
  <c r="X54" i="4"/>
  <c r="X80" i="4"/>
  <c r="R20" i="11" l="1"/>
  <c r="T22" i="11"/>
  <c r="U23" i="11" s="1"/>
  <c r="R11" i="11"/>
  <c r="Q19" i="11"/>
  <c r="R19" i="11" s="1"/>
  <c r="W12" i="7"/>
  <c r="R10" i="11"/>
  <c r="S10" i="11" s="1"/>
  <c r="T7" i="11"/>
  <c r="U7" i="11" s="1"/>
  <c r="X16" i="7"/>
  <c r="W14" i="3"/>
  <c r="W13" i="3" s="1"/>
  <c r="W42" i="3" s="1"/>
  <c r="O18" i="11"/>
  <c r="N15" i="11"/>
  <c r="N14" i="11" s="1"/>
  <c r="O9" i="11"/>
  <c r="N6" i="11"/>
  <c r="N4" i="11" s="1"/>
  <c r="X13" i="7"/>
  <c r="X83" i="4"/>
  <c r="U48" i="3"/>
  <c r="U24" i="11"/>
  <c r="S9" i="8"/>
  <c r="S10" i="8" s="1"/>
  <c r="T49" i="3"/>
  <c r="V46" i="3"/>
  <c r="V41" i="7" s="1"/>
  <c r="V39" i="7" s="1"/>
  <c r="V8" i="7" s="1"/>
  <c r="V42" i="7" s="1"/>
  <c r="AG41" i="3"/>
  <c r="AG21" i="9"/>
  <c r="AG17" i="9"/>
  <c r="AG16" i="9" s="1"/>
  <c r="AF24" i="9"/>
  <c r="AH21" i="11" s="1"/>
  <c r="AH10" i="12"/>
  <c r="AI40" i="7" s="1"/>
  <c r="AH40" i="7"/>
  <c r="W99" i="4"/>
  <c r="X18" i="3" s="1"/>
  <c r="X15" i="3"/>
  <c r="Y65" i="4"/>
  <c r="Q8" i="11"/>
  <c r="O71" i="7"/>
  <c r="P69" i="7" s="1"/>
  <c r="O5" i="11"/>
  <c r="Q17" i="11"/>
  <c r="AE35" i="10"/>
  <c r="BF25" i="10"/>
  <c r="BF32" i="10" s="1"/>
  <c r="BG27" i="10"/>
  <c r="BG34" i="10" s="1"/>
  <c r="BF24" i="10"/>
  <c r="BF31" i="10" s="1"/>
  <c r="BF26" i="10"/>
  <c r="BF33" i="10" s="1"/>
  <c r="AF30" i="10"/>
  <c r="AI27" i="9"/>
  <c r="BF22" i="9"/>
  <c r="BF26" i="9" s="1"/>
  <c r="BG18" i="9" s="1"/>
  <c r="X73" i="4"/>
  <c r="Y45" i="4"/>
  <c r="AC34" i="4"/>
  <c r="AA76" i="4"/>
  <c r="AC33" i="4"/>
  <c r="AA75" i="4"/>
  <c r="AC25" i="4"/>
  <c r="AA67" i="4"/>
  <c r="AB36" i="4"/>
  <c r="Y78" i="4"/>
  <c r="AA44" i="4"/>
  <c r="Y86" i="4"/>
  <c r="AB43" i="4"/>
  <c r="Y85" i="4"/>
  <c r="AB28" i="4"/>
  <c r="Y70" i="4"/>
  <c r="AB17" i="4"/>
  <c r="Z59" i="4"/>
  <c r="AB35" i="4"/>
  <c r="Y77" i="4"/>
  <c r="Z41" i="4"/>
  <c r="AE21" i="4"/>
  <c r="AC63" i="4"/>
  <c r="AB15" i="4"/>
  <c r="Z57" i="4"/>
  <c r="AA14" i="4"/>
  <c r="Y56" i="4"/>
  <c r="Y60" i="4"/>
  <c r="AA11" i="4"/>
  <c r="Y53" i="4"/>
  <c r="Y50" i="4" s="1"/>
  <c r="AC22" i="4"/>
  <c r="AA64" i="4"/>
  <c r="AB16" i="4"/>
  <c r="Z58" i="4"/>
  <c r="AA37" i="4"/>
  <c r="Y79" i="4"/>
  <c r="AA29" i="4"/>
  <c r="Y71" i="4"/>
  <c r="AB20" i="4"/>
  <c r="Z62" i="4"/>
  <c r="Z60" i="4" s="1"/>
  <c r="AI10" i="4"/>
  <c r="AG52" i="4"/>
  <c r="AA40" i="4"/>
  <c r="Y82" i="4"/>
  <c r="AB30" i="4"/>
  <c r="Z72" i="4"/>
  <c r="AA9" i="4"/>
  <c r="Z51" i="4" s="1"/>
  <c r="Z8" i="4"/>
  <c r="AA32" i="4"/>
  <c r="Z74" i="4" s="1"/>
  <c r="Z31" i="4"/>
  <c r="AA39" i="4"/>
  <c r="Z81" i="4" s="1"/>
  <c r="Z38" i="4"/>
  <c r="AB42" i="4"/>
  <c r="AA84" i="4" s="1"/>
  <c r="AA41" i="4"/>
  <c r="AA27" i="4"/>
  <c r="Z69" i="4" s="1"/>
  <c r="Z26" i="4"/>
  <c r="AB19" i="4"/>
  <c r="AA61" i="4" s="1"/>
  <c r="AA18" i="4"/>
  <c r="AA24" i="4"/>
  <c r="Z66" i="4" s="1"/>
  <c r="Z65" i="4" s="1"/>
  <c r="Z23" i="4"/>
  <c r="AA13" i="4"/>
  <c r="Z55" i="4" s="1"/>
  <c r="Z12" i="4"/>
  <c r="Y80" i="4"/>
  <c r="X87" i="4"/>
  <c r="Y54" i="4"/>
  <c r="S11" i="11" l="1"/>
  <c r="U22" i="11"/>
  <c r="V23" i="11" s="1"/>
  <c r="S20" i="11"/>
  <c r="S19" i="11"/>
  <c r="T19" i="11" s="1"/>
  <c r="U16" i="11"/>
  <c r="V7" i="11" s="1"/>
  <c r="V48" i="3"/>
  <c r="W24" i="11" s="1"/>
  <c r="X12" i="7"/>
  <c r="Y16" i="7"/>
  <c r="X14" i="3"/>
  <c r="P9" i="11"/>
  <c r="O6" i="11"/>
  <c r="O4" i="11" s="1"/>
  <c r="P18" i="11"/>
  <c r="O15" i="11"/>
  <c r="O14" i="11" s="1"/>
  <c r="AG25" i="9"/>
  <c r="AG20" i="9"/>
  <c r="AH52" i="7" s="1"/>
  <c r="T9" i="8"/>
  <c r="T10" i="8" s="1"/>
  <c r="U11" i="8" s="1"/>
  <c r="V51" i="7" s="1"/>
  <c r="U49" i="3"/>
  <c r="V24" i="11"/>
  <c r="V22" i="11" s="1"/>
  <c r="W23" i="11" s="1"/>
  <c r="X99" i="4"/>
  <c r="Y18" i="3" s="1"/>
  <c r="Y15" i="3"/>
  <c r="Y13" i="7"/>
  <c r="X13" i="3"/>
  <c r="X42" i="3" s="1"/>
  <c r="W46" i="3"/>
  <c r="W41" i="7" s="1"/>
  <c r="W39" i="7" s="1"/>
  <c r="W8" i="7" s="1"/>
  <c r="W42" i="7" s="1"/>
  <c r="W70" i="7" s="1"/>
  <c r="AH32" i="7"/>
  <c r="AH29" i="7" s="1"/>
  <c r="AH34" i="3"/>
  <c r="AH31" i="3" s="1"/>
  <c r="AG7" i="12" s="1"/>
  <c r="AG8" i="12" s="1"/>
  <c r="AG9" i="12" s="1"/>
  <c r="R17" i="11"/>
  <c r="P71" i="7"/>
  <c r="Q69" i="7" s="1"/>
  <c r="P5" i="11"/>
  <c r="R8" i="11"/>
  <c r="AF28" i="10"/>
  <c r="AE29" i="10"/>
  <c r="AG12" i="11" s="1"/>
  <c r="BG24" i="10"/>
  <c r="BG31" i="10" s="1"/>
  <c r="BH27" i="10"/>
  <c r="BH34" i="10" s="1"/>
  <c r="BG26" i="10"/>
  <c r="BG33" i="10" s="1"/>
  <c r="BG25" i="10"/>
  <c r="BG32" i="10" s="1"/>
  <c r="AG23" i="10"/>
  <c r="AJ19" i="9"/>
  <c r="AJ23" i="9"/>
  <c r="BG22" i="9"/>
  <c r="BG26" i="9" s="1"/>
  <c r="BH18" i="9" s="1"/>
  <c r="Y68" i="4"/>
  <c r="Y73" i="4"/>
  <c r="AC15" i="4"/>
  <c r="AA57" i="4"/>
  <c r="AC20" i="4"/>
  <c r="AA62" i="4"/>
  <c r="AA60" i="4" s="1"/>
  <c r="AD22" i="4"/>
  <c r="AB64" i="4"/>
  <c r="AC28" i="4"/>
  <c r="AA70" i="4"/>
  <c r="AD25" i="4"/>
  <c r="AB67" i="4"/>
  <c r="AC30" i="4"/>
  <c r="AA72" i="4"/>
  <c r="AF21" i="4"/>
  <c r="AD63" i="4"/>
  <c r="Y83" i="4"/>
  <c r="Y87" i="4" s="1"/>
  <c r="AB40" i="4"/>
  <c r="Z82" i="4"/>
  <c r="Z80" i="4" s="1"/>
  <c r="AB37" i="4"/>
  <c r="Z79" i="4"/>
  <c r="AC35" i="4"/>
  <c r="AA77" i="4"/>
  <c r="AB44" i="4"/>
  <c r="AB41" i="4" s="1"/>
  <c r="Z86" i="4"/>
  <c r="Z83" i="4" s="1"/>
  <c r="AD34" i="4"/>
  <c r="AB76" i="4"/>
  <c r="AB11" i="4"/>
  <c r="Z53" i="4"/>
  <c r="Z50" i="4" s="1"/>
  <c r="AC43" i="4"/>
  <c r="AA85" i="4"/>
  <c r="AB14" i="4"/>
  <c r="Z56" i="4"/>
  <c r="Z54" i="4" s="1"/>
  <c r="AB29" i="4"/>
  <c r="Z71" i="4"/>
  <c r="Z68" i="4" s="1"/>
  <c r="AD33" i="4"/>
  <c r="AB75" i="4"/>
  <c r="AJ10" i="4"/>
  <c r="AH52" i="4"/>
  <c r="AC16" i="4"/>
  <c r="AA58" i="4"/>
  <c r="AC17" i="4"/>
  <c r="AA59" i="4"/>
  <c r="AC36" i="4"/>
  <c r="AA78" i="4"/>
  <c r="AC42" i="4"/>
  <c r="AB84" i="4" s="1"/>
  <c r="AB39" i="4"/>
  <c r="AA81" i="4" s="1"/>
  <c r="AA38" i="4"/>
  <c r="AB24" i="4"/>
  <c r="AA66" i="4" s="1"/>
  <c r="AA65" i="4" s="1"/>
  <c r="AA23" i="4"/>
  <c r="AC19" i="4"/>
  <c r="AB61" i="4" s="1"/>
  <c r="AB18" i="4"/>
  <c r="AB32" i="4"/>
  <c r="AA74" i="4" s="1"/>
  <c r="AA31" i="4"/>
  <c r="Z45" i="4"/>
  <c r="AB13" i="4"/>
  <c r="AA55" i="4" s="1"/>
  <c r="AA12" i="4"/>
  <c r="AB27" i="4"/>
  <c r="AA69" i="4" s="1"/>
  <c r="AA26" i="4"/>
  <c r="AB9" i="4"/>
  <c r="AA51" i="4" s="1"/>
  <c r="AA8" i="4"/>
  <c r="Z73" i="4"/>
  <c r="V16" i="11" l="1"/>
  <c r="W16" i="11" s="1"/>
  <c r="Y12" i="7"/>
  <c r="T20" i="11"/>
  <c r="V49" i="3"/>
  <c r="T11" i="11"/>
  <c r="U9" i="8"/>
  <c r="U10" i="8" s="1"/>
  <c r="T10" i="11"/>
  <c r="U10" i="11" s="1"/>
  <c r="Z16" i="7"/>
  <c r="Y14" i="3"/>
  <c r="Y13" i="3" s="1"/>
  <c r="Y42" i="3" s="1"/>
  <c r="W48" i="3"/>
  <c r="V9" i="8" s="1"/>
  <c r="V10" i="8" s="1"/>
  <c r="Q18" i="11"/>
  <c r="P15" i="11"/>
  <c r="P14" i="11" s="1"/>
  <c r="Q9" i="11"/>
  <c r="P6" i="11"/>
  <c r="P4" i="11" s="1"/>
  <c r="W25" i="11"/>
  <c r="W22" i="11" s="1"/>
  <c r="X23" i="11" s="1"/>
  <c r="V50" i="7"/>
  <c r="V55" i="7" s="1"/>
  <c r="V70" i="7" s="1"/>
  <c r="Y99" i="4"/>
  <c r="Z18" i="3" s="1"/>
  <c r="Z15" i="3"/>
  <c r="AH41" i="3"/>
  <c r="W7" i="11"/>
  <c r="X7" i="11" s="1"/>
  <c r="X46" i="3"/>
  <c r="X41" i="7" s="1"/>
  <c r="X39" i="7" s="1"/>
  <c r="X8" i="7" s="1"/>
  <c r="X42" i="7" s="1"/>
  <c r="X70" i="7" s="1"/>
  <c r="AH17" i="9"/>
  <c r="AH16" i="9" s="1"/>
  <c r="AH21" i="9"/>
  <c r="AG24" i="9"/>
  <c r="AI21" i="11" s="1"/>
  <c r="AJ27" i="9"/>
  <c r="AK23" i="9" s="1"/>
  <c r="Z13" i="7"/>
  <c r="S8" i="11"/>
  <c r="Q5" i="11"/>
  <c r="Q71" i="7"/>
  <c r="R69" i="7" s="1"/>
  <c r="S17" i="11"/>
  <c r="AF35" i="10"/>
  <c r="AF22" i="10"/>
  <c r="AG44" i="3" s="1"/>
  <c r="BH26" i="10"/>
  <c r="BH33" i="10" s="1"/>
  <c r="BI27" i="10"/>
  <c r="BI34" i="10" s="1"/>
  <c r="BH25" i="10"/>
  <c r="BH32" i="10" s="1"/>
  <c r="BH24" i="10"/>
  <c r="BH31" i="10" s="1"/>
  <c r="AG30" i="10"/>
  <c r="BH22" i="9"/>
  <c r="BH26" i="9" s="1"/>
  <c r="BI18" i="9" s="1"/>
  <c r="AK10" i="4"/>
  <c r="AI52" i="4"/>
  <c r="AD43" i="4"/>
  <c r="AB85" i="4"/>
  <c r="AD35" i="4"/>
  <c r="AB77" i="4"/>
  <c r="AD30" i="4"/>
  <c r="AB72" i="4"/>
  <c r="AD20" i="4"/>
  <c r="AB62" i="4"/>
  <c r="AB60" i="4" s="1"/>
  <c r="AD36" i="4"/>
  <c r="AB78" i="4"/>
  <c r="AE33" i="4"/>
  <c r="AC75" i="4"/>
  <c r="AC11" i="4"/>
  <c r="AA53" i="4"/>
  <c r="AA50" i="4" s="1"/>
  <c r="AC37" i="4"/>
  <c r="AA79" i="4"/>
  <c r="AA73" i="4" s="1"/>
  <c r="AD15" i="4"/>
  <c r="AB57" i="4"/>
  <c r="AD29" i="4"/>
  <c r="AA71" i="4"/>
  <c r="AA68" i="4" s="1"/>
  <c r="AD28" i="4"/>
  <c r="AB70" i="4"/>
  <c r="AB68" i="4" s="1"/>
  <c r="AD16" i="4"/>
  <c r="AB58" i="4"/>
  <c r="AC14" i="4"/>
  <c r="AA56" i="4"/>
  <c r="AA54" i="4" s="1"/>
  <c r="AC44" i="4"/>
  <c r="AC41" i="4" s="1"/>
  <c r="AA86" i="4"/>
  <c r="AA83" i="4" s="1"/>
  <c r="AE25" i="4"/>
  <c r="AC67" i="4"/>
  <c r="AD17" i="4"/>
  <c r="AB59" i="4"/>
  <c r="AE34" i="4"/>
  <c r="AC76" i="4"/>
  <c r="AC40" i="4"/>
  <c r="AA82" i="4"/>
  <c r="AA80" i="4" s="1"/>
  <c r="AH21" i="4"/>
  <c r="AE63" i="4"/>
  <c r="AE22" i="4"/>
  <c r="AC64" i="4"/>
  <c r="AC9" i="4"/>
  <c r="AB51" i="4" s="1"/>
  <c r="AB8" i="4"/>
  <c r="AD19" i="4"/>
  <c r="AC61" i="4" s="1"/>
  <c r="AC18" i="4"/>
  <c r="AC27" i="4"/>
  <c r="AB69" i="4" s="1"/>
  <c r="AB26" i="4"/>
  <c r="AC24" i="4"/>
  <c r="AB66" i="4" s="1"/>
  <c r="AB65" i="4" s="1"/>
  <c r="AB23" i="4"/>
  <c r="AC13" i="4"/>
  <c r="AB55" i="4" s="1"/>
  <c r="AB12" i="4"/>
  <c r="Z87" i="4"/>
  <c r="AC39" i="4"/>
  <c r="AB81" i="4" s="1"/>
  <c r="AB38" i="4"/>
  <c r="AA45" i="4"/>
  <c r="AC32" i="4"/>
  <c r="AB74" i="4" s="1"/>
  <c r="AB31" i="4"/>
  <c r="AD42" i="4"/>
  <c r="AC84" i="4" s="1"/>
  <c r="U11" i="11" l="1"/>
  <c r="U20" i="11"/>
  <c r="AK19" i="9"/>
  <c r="Z12" i="7"/>
  <c r="U19" i="11"/>
  <c r="V19" i="11" s="1"/>
  <c r="AA16" i="7"/>
  <c r="Z14" i="3"/>
  <c r="Z13" i="3" s="1"/>
  <c r="Z42" i="3" s="1"/>
  <c r="W49" i="3"/>
  <c r="X24" i="11"/>
  <c r="X22" i="11" s="1"/>
  <c r="Y23" i="11" s="1"/>
  <c r="X48" i="3"/>
  <c r="W9" i="8" s="1"/>
  <c r="W10" i="8" s="1"/>
  <c r="R9" i="11"/>
  <c r="Q6" i="11"/>
  <c r="Q4" i="11" s="1"/>
  <c r="R18" i="11"/>
  <c r="Q15" i="11"/>
  <c r="Q14" i="11" s="1"/>
  <c r="AA13" i="7"/>
  <c r="Y46" i="3"/>
  <c r="Y41" i="7" s="1"/>
  <c r="Y39" i="7" s="1"/>
  <c r="Y8" i="7" s="1"/>
  <c r="Y42" i="7" s="1"/>
  <c r="Y70" i="7" s="1"/>
  <c r="X16" i="11"/>
  <c r="Z99" i="4"/>
  <c r="AA18" i="3" s="1"/>
  <c r="AA15" i="3"/>
  <c r="AK27" i="9"/>
  <c r="AL19" i="9" s="1"/>
  <c r="AH25" i="9"/>
  <c r="AH20" i="9"/>
  <c r="AI52" i="7" s="1"/>
  <c r="AI50" i="7" s="1"/>
  <c r="AI55" i="7" s="1"/>
  <c r="AI34" i="3"/>
  <c r="AI31" i="3" s="1"/>
  <c r="AH7" i="12" s="1"/>
  <c r="AH8" i="12" s="1"/>
  <c r="AH9" i="12" s="1"/>
  <c r="AI32" i="7"/>
  <c r="AI29" i="7" s="1"/>
  <c r="R5" i="11"/>
  <c r="R71" i="7"/>
  <c r="S69" i="7" s="1"/>
  <c r="T17" i="11"/>
  <c r="T8" i="11"/>
  <c r="AG28" i="10"/>
  <c r="AF29" i="10"/>
  <c r="AH12" i="11" s="1"/>
  <c r="BI25" i="10"/>
  <c r="BI32" i="10" s="1"/>
  <c r="BJ27" i="10"/>
  <c r="BJ34" i="10" s="1"/>
  <c r="BI24" i="10"/>
  <c r="BI31" i="10" s="1"/>
  <c r="BI26" i="10"/>
  <c r="BI33" i="10" s="1"/>
  <c r="AH23" i="10"/>
  <c r="BI22" i="9"/>
  <c r="BI26" i="9" s="1"/>
  <c r="BJ18" i="9" s="1"/>
  <c r="AE35" i="4"/>
  <c r="AC77" i="4"/>
  <c r="AF34" i="4"/>
  <c r="AD76" i="4"/>
  <c r="AD14" i="4"/>
  <c r="AB56" i="4"/>
  <c r="AB54" i="4" s="1"/>
  <c r="AE15" i="4"/>
  <c r="AC57" i="4"/>
  <c r="AE36" i="4"/>
  <c r="AC78" i="4"/>
  <c r="AE43" i="4"/>
  <c r="AC85" i="4"/>
  <c r="AF22" i="4"/>
  <c r="AD64" i="4"/>
  <c r="AE16" i="4"/>
  <c r="AC58" i="4"/>
  <c r="AE20" i="4"/>
  <c r="AC62" i="4"/>
  <c r="AC60" i="4" s="1"/>
  <c r="AI21" i="4"/>
  <c r="AG63" i="4"/>
  <c r="AF25" i="4"/>
  <c r="AD67" i="4"/>
  <c r="AE28" i="4"/>
  <c r="AC70" i="4"/>
  <c r="AD11" i="4"/>
  <c r="AB53" i="4"/>
  <c r="AB50" i="4" s="1"/>
  <c r="AE30" i="4"/>
  <c r="AC72" i="4"/>
  <c r="AD37" i="4"/>
  <c r="AB79" i="4"/>
  <c r="AL10" i="4"/>
  <c r="AJ52" i="4"/>
  <c r="AE17" i="4"/>
  <c r="AC59" i="4"/>
  <c r="AD40" i="4"/>
  <c r="AB82" i="4"/>
  <c r="AD44" i="4"/>
  <c r="AB86" i="4"/>
  <c r="AB83" i="4" s="1"/>
  <c r="AE29" i="4"/>
  <c r="AC71" i="4"/>
  <c r="AF33" i="4"/>
  <c r="AD75" i="4"/>
  <c r="AD32" i="4"/>
  <c r="AC74" i="4" s="1"/>
  <c r="AC31" i="4"/>
  <c r="AD24" i="4"/>
  <c r="AC66" i="4" s="1"/>
  <c r="AC65" i="4" s="1"/>
  <c r="AC23" i="4"/>
  <c r="AD27" i="4"/>
  <c r="AC69" i="4" s="1"/>
  <c r="AC26" i="4"/>
  <c r="AD39" i="4"/>
  <c r="AC81" i="4" s="1"/>
  <c r="AC38" i="4"/>
  <c r="AE19" i="4"/>
  <c r="AD61" i="4" s="1"/>
  <c r="AD18" i="4"/>
  <c r="AB45" i="4"/>
  <c r="AE42" i="4"/>
  <c r="AD84" i="4" s="1"/>
  <c r="AD13" i="4"/>
  <c r="AC55" i="4" s="1"/>
  <c r="AC12" i="4"/>
  <c r="AD9" i="4"/>
  <c r="AC51" i="4" s="1"/>
  <c r="AC8" i="4"/>
  <c r="AB80" i="4"/>
  <c r="AA87" i="4"/>
  <c r="AB73" i="4"/>
  <c r="V20" i="11" l="1"/>
  <c r="X49" i="3"/>
  <c r="V11" i="11"/>
  <c r="AL23" i="9"/>
  <c r="AL27" i="9" s="1"/>
  <c r="AM23" i="9" s="1"/>
  <c r="AA12" i="7"/>
  <c r="Y24" i="11"/>
  <c r="Y22" i="11" s="1"/>
  <c r="Z23" i="11" s="1"/>
  <c r="V10" i="11"/>
  <c r="W10" i="11" s="1"/>
  <c r="Y48" i="3"/>
  <c r="X9" i="8" s="1"/>
  <c r="X10" i="8" s="1"/>
  <c r="Y11" i="8" s="1"/>
  <c r="Z51" i="7" s="1"/>
  <c r="AB16" i="7"/>
  <c r="AA14" i="3"/>
  <c r="AA13" i="3" s="1"/>
  <c r="AA42" i="3" s="1"/>
  <c r="S18" i="11"/>
  <c r="R15" i="11"/>
  <c r="R14" i="11" s="1"/>
  <c r="S9" i="11"/>
  <c r="R6" i="11"/>
  <c r="R4" i="11" s="1"/>
  <c r="Y16" i="11"/>
  <c r="Y7" i="11"/>
  <c r="AI21" i="9"/>
  <c r="AI17" i="9"/>
  <c r="AI16" i="9" s="1"/>
  <c r="AH24" i="9"/>
  <c r="AJ21" i="11" s="1"/>
  <c r="Z46" i="3"/>
  <c r="Z41" i="7" s="1"/>
  <c r="Z39" i="7" s="1"/>
  <c r="Z8" i="7" s="1"/>
  <c r="Z42" i="7" s="1"/>
  <c r="AB13" i="7"/>
  <c r="AA99" i="4"/>
  <c r="AB18" i="3" s="1"/>
  <c r="AB15" i="3"/>
  <c r="AI41" i="3"/>
  <c r="AI10" i="12"/>
  <c r="U17" i="11"/>
  <c r="S71" i="7"/>
  <c r="T69" i="7" s="1"/>
  <c r="S5" i="11"/>
  <c r="U8" i="11"/>
  <c r="AG35" i="10"/>
  <c r="AG22" i="10"/>
  <c r="AH44" i="3" s="1"/>
  <c r="BJ24" i="10"/>
  <c r="BJ31" i="10" s="1"/>
  <c r="BK27" i="10"/>
  <c r="BK34" i="10" s="1"/>
  <c r="BJ26" i="10"/>
  <c r="BJ33" i="10" s="1"/>
  <c r="BJ25" i="10"/>
  <c r="BJ32" i="10" s="1"/>
  <c r="AH30" i="10"/>
  <c r="BJ22" i="9"/>
  <c r="BJ26" i="9" s="1"/>
  <c r="BK18" i="9" s="1"/>
  <c r="AC68" i="4"/>
  <c r="AE44" i="4"/>
  <c r="AE41" i="4" s="1"/>
  <c r="AC86" i="4"/>
  <c r="AC83" i="4" s="1"/>
  <c r="AE37" i="4"/>
  <c r="AC79" i="4"/>
  <c r="AC73" i="4" s="1"/>
  <c r="AG25" i="4"/>
  <c r="AE67" i="4"/>
  <c r="AG22" i="4"/>
  <c r="AE64" i="4"/>
  <c r="AE14" i="4"/>
  <c r="AC56" i="4"/>
  <c r="AC54" i="4" s="1"/>
  <c r="AE40" i="4"/>
  <c r="AC82" i="4"/>
  <c r="AC80" i="4" s="1"/>
  <c r="AF30" i="4"/>
  <c r="AD72" i="4"/>
  <c r="AJ21" i="4"/>
  <c r="AH63" i="4"/>
  <c r="AF43" i="4"/>
  <c r="AD85" i="4"/>
  <c r="AG34" i="4"/>
  <c r="AE76" i="4"/>
  <c r="AG33" i="4"/>
  <c r="AE75" i="4"/>
  <c r="AF35" i="4"/>
  <c r="AD77" i="4"/>
  <c r="AE11" i="4"/>
  <c r="AC53" i="4"/>
  <c r="AC50" i="4" s="1"/>
  <c r="AF20" i="4"/>
  <c r="AD62" i="4"/>
  <c r="AD60" i="4" s="1"/>
  <c r="AD41" i="4"/>
  <c r="AF29" i="4"/>
  <c r="AD71" i="4"/>
  <c r="AM10" i="4"/>
  <c r="AK52" i="4"/>
  <c r="AF28" i="4"/>
  <c r="AD70" i="4"/>
  <c r="AF16" i="4"/>
  <c r="AD58" i="4"/>
  <c r="AF15" i="4"/>
  <c r="AD57" i="4"/>
  <c r="AF17" i="4"/>
  <c r="AD59" i="4"/>
  <c r="AF36" i="4"/>
  <c r="AD78" i="4"/>
  <c r="AF42" i="4"/>
  <c r="AE84" i="4" s="1"/>
  <c r="AE24" i="4"/>
  <c r="AD66" i="4" s="1"/>
  <c r="AD65" i="4" s="1"/>
  <c r="AD23" i="4"/>
  <c r="AE9" i="4"/>
  <c r="AD51" i="4" s="1"/>
  <c r="AD8" i="4"/>
  <c r="AE39" i="4"/>
  <c r="AD81" i="4" s="1"/>
  <c r="AD38" i="4"/>
  <c r="AE13" i="4"/>
  <c r="AD55" i="4" s="1"/>
  <c r="AD12" i="4"/>
  <c r="AE27" i="4"/>
  <c r="AD69" i="4" s="1"/>
  <c r="AD26" i="4"/>
  <c r="AC45" i="4"/>
  <c r="AF19" i="4"/>
  <c r="AE61" i="4" s="1"/>
  <c r="AE18" i="4"/>
  <c r="AE32" i="4"/>
  <c r="AD74" i="4" s="1"/>
  <c r="AD31" i="4"/>
  <c r="AB87" i="4"/>
  <c r="Z7" i="11" l="1"/>
  <c r="AB12" i="7"/>
  <c r="AM19" i="9"/>
  <c r="W11" i="11"/>
  <c r="W20" i="11"/>
  <c r="W19" i="11"/>
  <c r="X19" i="11" s="1"/>
  <c r="Z24" i="11"/>
  <c r="Z22" i="11" s="1"/>
  <c r="AA23" i="11" s="1"/>
  <c r="Y49" i="3"/>
  <c r="AC16" i="7"/>
  <c r="AB14" i="3"/>
  <c r="AB13" i="3" s="1"/>
  <c r="AB42" i="3" s="1"/>
  <c r="T9" i="11"/>
  <c r="S6" i="11"/>
  <c r="S4" i="11" s="1"/>
  <c r="T18" i="11"/>
  <c r="S15" i="11"/>
  <c r="S14" i="11" s="1"/>
  <c r="Z50" i="7"/>
  <c r="Z55" i="7" s="1"/>
  <c r="Z70" i="7" s="1"/>
  <c r="AA25" i="11"/>
  <c r="Z16" i="11"/>
  <c r="AA16" i="11" s="1"/>
  <c r="AJ40" i="7"/>
  <c r="AJ10" i="12"/>
  <c r="Z48" i="3"/>
  <c r="C12" i="13" s="1"/>
  <c r="AI25" i="9"/>
  <c r="AI20" i="9"/>
  <c r="AJ52" i="7" s="1"/>
  <c r="AJ50" i="7" s="1"/>
  <c r="AJ55" i="7" s="1"/>
  <c r="AC15" i="3"/>
  <c r="AB99" i="4"/>
  <c r="AC18" i="3" s="1"/>
  <c r="AA46" i="3"/>
  <c r="AA41" i="7" s="1"/>
  <c r="AA39" i="7" s="1"/>
  <c r="AA8" i="7" s="1"/>
  <c r="AA42" i="7" s="1"/>
  <c r="AA70" i="7" s="1"/>
  <c r="AC13" i="7"/>
  <c r="AJ32" i="7"/>
  <c r="AJ29" i="7" s="1"/>
  <c r="AJ34" i="3"/>
  <c r="AJ31" i="3" s="1"/>
  <c r="AI7" i="12" s="1"/>
  <c r="AI8" i="12" s="1"/>
  <c r="AI9" i="12" s="1"/>
  <c r="V8" i="11"/>
  <c r="V17" i="11"/>
  <c r="T71" i="7"/>
  <c r="U69" i="7" s="1"/>
  <c r="T5" i="11"/>
  <c r="AH28" i="10"/>
  <c r="AH22" i="10" s="1"/>
  <c r="AI44" i="3" s="1"/>
  <c r="AG29" i="10"/>
  <c r="AI12" i="11" s="1"/>
  <c r="BK26" i="10"/>
  <c r="BK33" i="10" s="1"/>
  <c r="BL27" i="10"/>
  <c r="BL34" i="10" s="1"/>
  <c r="BK25" i="10"/>
  <c r="BK32" i="10" s="1"/>
  <c r="BK24" i="10"/>
  <c r="BK31" i="10" s="1"/>
  <c r="AI23" i="10"/>
  <c r="AM27" i="9"/>
  <c r="BK22" i="9"/>
  <c r="BK26" i="9" s="1"/>
  <c r="BL18" i="9" s="1"/>
  <c r="AD68" i="4"/>
  <c r="AG35" i="4"/>
  <c r="AE77" i="4"/>
  <c r="AK21" i="4"/>
  <c r="AI63" i="4"/>
  <c r="AH22" i="4"/>
  <c r="AF64" i="4"/>
  <c r="AG15" i="4"/>
  <c r="AE57" i="4"/>
  <c r="AG29" i="4"/>
  <c r="AE71" i="4"/>
  <c r="AH33" i="4"/>
  <c r="AF75" i="4"/>
  <c r="AG30" i="4"/>
  <c r="AE72" i="4"/>
  <c r="AH25" i="4"/>
  <c r="AF67" i="4"/>
  <c r="AG36" i="4"/>
  <c r="AE78" i="4"/>
  <c r="AF37" i="4"/>
  <c r="AD79" i="4"/>
  <c r="AD73" i="4" s="1"/>
  <c r="AG28" i="4"/>
  <c r="AE70" i="4"/>
  <c r="AD83" i="4"/>
  <c r="AG16" i="4"/>
  <c r="AE58" i="4"/>
  <c r="AF40" i="4"/>
  <c r="AD82" i="4"/>
  <c r="AD80" i="4" s="1"/>
  <c r="AD50" i="4"/>
  <c r="AG17" i="4"/>
  <c r="AE59" i="4"/>
  <c r="AF11" i="4"/>
  <c r="AD53" i="4"/>
  <c r="AG43" i="4"/>
  <c r="AE85" i="4"/>
  <c r="AF14" i="4"/>
  <c r="AD56" i="4"/>
  <c r="AD54" i="4" s="1"/>
  <c r="AF44" i="4"/>
  <c r="AD86" i="4"/>
  <c r="AG20" i="4"/>
  <c r="AE62" i="4"/>
  <c r="AE60" i="4" s="1"/>
  <c r="AH34" i="4"/>
  <c r="AF76" i="4"/>
  <c r="AN10" i="4"/>
  <c r="AL52" i="4"/>
  <c r="AF24" i="4"/>
  <c r="AE66" i="4" s="1"/>
  <c r="AE65" i="4" s="1"/>
  <c r="AE23" i="4"/>
  <c r="AF32" i="4"/>
  <c r="AE74" i="4" s="1"/>
  <c r="AE31" i="4"/>
  <c r="AF39" i="4"/>
  <c r="AE81" i="4" s="1"/>
  <c r="AE38" i="4"/>
  <c r="AG19" i="4"/>
  <c r="AF61" i="4" s="1"/>
  <c r="AF18" i="4"/>
  <c r="AD45" i="4"/>
  <c r="AF9" i="4"/>
  <c r="AE51" i="4" s="1"/>
  <c r="AE8" i="4"/>
  <c r="AF27" i="4"/>
  <c r="AE69" i="4" s="1"/>
  <c r="AE26" i="4"/>
  <c r="AF13" i="4"/>
  <c r="AE55" i="4" s="1"/>
  <c r="AE12" i="4"/>
  <c r="AG42" i="4"/>
  <c r="AF84" i="4" s="1"/>
  <c r="AF41" i="4"/>
  <c r="AC87" i="4"/>
  <c r="X20" i="11" l="1"/>
  <c r="X11" i="11"/>
  <c r="AC12" i="7"/>
  <c r="X10" i="11"/>
  <c r="Y10" i="11" s="1"/>
  <c r="AD16" i="7"/>
  <c r="AC14" i="3"/>
  <c r="AC13" i="3" s="1"/>
  <c r="AC42" i="3" s="1"/>
  <c r="AA48" i="3"/>
  <c r="U18" i="11"/>
  <c r="T15" i="11"/>
  <c r="T14" i="11" s="1"/>
  <c r="U9" i="11"/>
  <c r="T6" i="11"/>
  <c r="T4" i="11" s="1"/>
  <c r="AJ41" i="3"/>
  <c r="AH35" i="10"/>
  <c r="AI28" i="10" s="1"/>
  <c r="AI35" i="10" s="1"/>
  <c r="AJ28" i="10" s="1"/>
  <c r="AJ35" i="10" s="1"/>
  <c r="AK28" i="10" s="1"/>
  <c r="AK35" i="10" s="1"/>
  <c r="AL28" i="10" s="1"/>
  <c r="AL35" i="10" s="1"/>
  <c r="AM28" i="10" s="1"/>
  <c r="AM35" i="10" s="1"/>
  <c r="AN28" i="10" s="1"/>
  <c r="AN35" i="10" s="1"/>
  <c r="AO28" i="10" s="1"/>
  <c r="AO35" i="10" s="1"/>
  <c r="AB46" i="3"/>
  <c r="AB41" i="7" s="1"/>
  <c r="AB39" i="7" s="1"/>
  <c r="AB8" i="7" s="1"/>
  <c r="AB42" i="7" s="1"/>
  <c r="AB70" i="7" s="1"/>
  <c r="AD13" i="7"/>
  <c r="AD15" i="3"/>
  <c r="AC99" i="4"/>
  <c r="AD18" i="3" s="1"/>
  <c r="AA24" i="11"/>
  <c r="AA22" i="11" s="1"/>
  <c r="AB23" i="11" s="1"/>
  <c r="Z49" i="3"/>
  <c r="Y9" i="8"/>
  <c r="Y10" i="8" s="1"/>
  <c r="AK10" i="12"/>
  <c r="AL40" i="7" s="1"/>
  <c r="AK40" i="7"/>
  <c r="AE45" i="4"/>
  <c r="AE68" i="4"/>
  <c r="AJ21" i="9"/>
  <c r="AJ17" i="9"/>
  <c r="AJ16" i="9" s="1"/>
  <c r="AI24" i="9"/>
  <c r="AK21" i="11" s="1"/>
  <c r="AA7" i="11"/>
  <c r="W17" i="11"/>
  <c r="W8" i="11"/>
  <c r="U5" i="11"/>
  <c r="U71" i="7"/>
  <c r="V69" i="7" s="1"/>
  <c r="AH29" i="10"/>
  <c r="AJ12" i="11" s="1"/>
  <c r="BL25" i="10"/>
  <c r="BL32" i="10" s="1"/>
  <c r="BM27" i="10"/>
  <c r="BM34" i="10" s="1"/>
  <c r="BL24" i="10"/>
  <c r="BL31" i="10" s="1"/>
  <c r="BL26" i="10"/>
  <c r="BL33" i="10" s="1"/>
  <c r="AI30" i="10"/>
  <c r="AN19" i="9"/>
  <c r="AN23" i="9"/>
  <c r="BL22" i="9"/>
  <c r="BL26" i="9" s="1"/>
  <c r="BM18" i="9" s="1"/>
  <c r="AH20" i="4"/>
  <c r="AF62" i="4"/>
  <c r="AF60" i="4" s="1"/>
  <c r="AG11" i="4"/>
  <c r="AE53" i="4"/>
  <c r="AE50" i="4" s="1"/>
  <c r="AI25" i="4"/>
  <c r="AG67" i="4"/>
  <c r="AH15" i="4"/>
  <c r="AF57" i="4"/>
  <c r="AG44" i="4"/>
  <c r="AG41" i="4" s="1"/>
  <c r="AE86" i="4"/>
  <c r="AE83" i="4" s="1"/>
  <c r="AH17" i="4"/>
  <c r="AF59" i="4"/>
  <c r="AH28" i="4"/>
  <c r="AF70" i="4"/>
  <c r="AH30" i="4"/>
  <c r="AF72" i="4"/>
  <c r="AI22" i="4"/>
  <c r="AG64" i="4"/>
  <c r="AL21" i="4"/>
  <c r="AJ63" i="4"/>
  <c r="AG40" i="4"/>
  <c r="AE82" i="4"/>
  <c r="AE80" i="4" s="1"/>
  <c r="AG14" i="4"/>
  <c r="AE56" i="4"/>
  <c r="AE54" i="4" s="1"/>
  <c r="AI33" i="4"/>
  <c r="AG75" i="4"/>
  <c r="AI34" i="4"/>
  <c r="AG76" i="4"/>
  <c r="AH43" i="4"/>
  <c r="AF85" i="4"/>
  <c r="AH36" i="4"/>
  <c r="AF78" i="4"/>
  <c r="AH29" i="4"/>
  <c r="AF71" i="4"/>
  <c r="AH35" i="4"/>
  <c r="AF77" i="4"/>
  <c r="AO10" i="4"/>
  <c r="AM52" i="4"/>
  <c r="AG37" i="4"/>
  <c r="AE79" i="4"/>
  <c r="AE73" i="4" s="1"/>
  <c r="AH16" i="4"/>
  <c r="AF58" i="4"/>
  <c r="AD87" i="4"/>
  <c r="AH42" i="4"/>
  <c r="AG84" i="4" s="1"/>
  <c r="AH19" i="4"/>
  <c r="AG61" i="4" s="1"/>
  <c r="AG18" i="4"/>
  <c r="AG13" i="4"/>
  <c r="AF55" i="4" s="1"/>
  <c r="AF12" i="4"/>
  <c r="AG32" i="4"/>
  <c r="AF74" i="4" s="1"/>
  <c r="AF31" i="4"/>
  <c r="AG39" i="4"/>
  <c r="AF81" i="4" s="1"/>
  <c r="AF38" i="4"/>
  <c r="AG27" i="4"/>
  <c r="AF69" i="4" s="1"/>
  <c r="AF26" i="4"/>
  <c r="AG9" i="4"/>
  <c r="AF51" i="4" s="1"/>
  <c r="AF8" i="4"/>
  <c r="AG24" i="4"/>
  <c r="AF66" i="4" s="1"/>
  <c r="AF65" i="4" s="1"/>
  <c r="AF23" i="4"/>
  <c r="Y11" i="11" l="1"/>
  <c r="Y20" i="11"/>
  <c r="Z9" i="8"/>
  <c r="Z10" i="8" s="1"/>
  <c r="AI22" i="10"/>
  <c r="AJ44" i="3" s="1"/>
  <c r="AD12" i="7"/>
  <c r="Y19" i="11"/>
  <c r="Z19" i="11" s="1"/>
  <c r="AB24" i="11"/>
  <c r="AB22" i="11" s="1"/>
  <c r="AC23" i="11" s="1"/>
  <c r="AE16" i="7"/>
  <c r="AD14" i="3"/>
  <c r="AD13" i="3" s="1"/>
  <c r="AD42" i="3" s="1"/>
  <c r="AA49" i="3"/>
  <c r="V18" i="11"/>
  <c r="U15" i="11"/>
  <c r="U14" i="11" s="1"/>
  <c r="V9" i="11"/>
  <c r="U6" i="11"/>
  <c r="U4" i="11" s="1"/>
  <c r="AK34" i="3"/>
  <c r="AK31" i="3" s="1"/>
  <c r="AJ7" i="12" s="1"/>
  <c r="AJ8" i="12" s="1"/>
  <c r="AJ9" i="12" s="1"/>
  <c r="AK32" i="7"/>
  <c r="AK29" i="7" s="1"/>
  <c r="AB7" i="11"/>
  <c r="AB16" i="11"/>
  <c r="AJ25" i="9"/>
  <c r="AJ20" i="9"/>
  <c r="AK52" i="7" s="1"/>
  <c r="AK50" i="7" s="1"/>
  <c r="AK55" i="7" s="1"/>
  <c r="AE13" i="7"/>
  <c r="AC46" i="3"/>
  <c r="AC41" i="7" s="1"/>
  <c r="AC39" i="7" s="1"/>
  <c r="AC8" i="7" s="1"/>
  <c r="AC42" i="7" s="1"/>
  <c r="AC70" i="7" s="1"/>
  <c r="AE15" i="3"/>
  <c r="AD99" i="4"/>
  <c r="AE18" i="3" s="1"/>
  <c r="AB48" i="3"/>
  <c r="X17" i="11"/>
  <c r="X8" i="11"/>
  <c r="V71" i="7"/>
  <c r="W69" i="7" s="1"/>
  <c r="V5" i="11"/>
  <c r="AP28" i="10"/>
  <c r="AP35" i="10" s="1"/>
  <c r="AQ28" i="10" s="1"/>
  <c r="AQ35" i="10" s="1"/>
  <c r="AR28" i="10" s="1"/>
  <c r="AR35" i="10" s="1"/>
  <c r="BN27" i="10"/>
  <c r="BN34" i="10" s="1"/>
  <c r="BM24" i="10"/>
  <c r="BM31" i="10" s="1"/>
  <c r="BM26" i="10"/>
  <c r="BM33" i="10" s="1"/>
  <c r="AJ23" i="10"/>
  <c r="AJ22" i="10" s="1"/>
  <c r="AK44" i="3" s="1"/>
  <c r="AI29" i="10"/>
  <c r="AK12" i="11" s="1"/>
  <c r="BM25" i="10"/>
  <c r="BM32" i="10" s="1"/>
  <c r="AN27" i="9"/>
  <c r="BM22" i="9"/>
  <c r="BM26" i="9" s="1"/>
  <c r="BN18" i="9" s="1"/>
  <c r="AF68" i="4"/>
  <c r="AP10" i="4"/>
  <c r="AN52" i="4"/>
  <c r="AI43" i="4"/>
  <c r="AG85" i="4"/>
  <c r="AH40" i="4"/>
  <c r="AF82" i="4"/>
  <c r="AF80" i="4" s="1"/>
  <c r="AI28" i="4"/>
  <c r="AG70" i="4"/>
  <c r="AJ25" i="4"/>
  <c r="AH67" i="4"/>
  <c r="AI35" i="4"/>
  <c r="AG77" i="4"/>
  <c r="AJ34" i="4"/>
  <c r="AH76" i="4"/>
  <c r="AN21" i="4"/>
  <c r="AK63" i="4"/>
  <c r="AI17" i="4"/>
  <c r="AG59" i="4"/>
  <c r="AI20" i="4"/>
  <c r="AG62" i="4"/>
  <c r="AG60" i="4" s="1"/>
  <c r="AI29" i="4"/>
  <c r="AG71" i="4"/>
  <c r="AH44" i="4"/>
  <c r="AH41" i="4" s="1"/>
  <c r="AF86" i="4"/>
  <c r="AF83" i="4" s="1"/>
  <c r="AH37" i="4"/>
  <c r="AF79" i="4"/>
  <c r="AF73" i="4" s="1"/>
  <c r="AI36" i="4"/>
  <c r="AG78" i="4"/>
  <c r="AH14" i="4"/>
  <c r="AF56" i="4"/>
  <c r="AF54" i="4" s="1"/>
  <c r="AI30" i="4"/>
  <c r="AG72" i="4"/>
  <c r="AH11" i="4"/>
  <c r="AF53" i="4"/>
  <c r="AF50" i="4" s="1"/>
  <c r="AI16" i="4"/>
  <c r="AG58" i="4"/>
  <c r="AJ33" i="4"/>
  <c r="AH75" i="4"/>
  <c r="AJ22" i="4"/>
  <c r="AH64" i="4"/>
  <c r="AI15" i="4"/>
  <c r="AG57" i="4"/>
  <c r="AF45" i="4"/>
  <c r="AH9" i="4"/>
  <c r="AG51" i="4" s="1"/>
  <c r="AG8" i="4"/>
  <c r="AH13" i="4"/>
  <c r="AG55" i="4" s="1"/>
  <c r="AG12" i="4"/>
  <c r="AH24" i="4"/>
  <c r="AG66" i="4" s="1"/>
  <c r="AG23" i="4"/>
  <c r="AI19" i="4"/>
  <c r="AH61" i="4" s="1"/>
  <c r="AH18" i="4"/>
  <c r="AH32" i="4"/>
  <c r="AG74" i="4" s="1"/>
  <c r="AG31" i="4"/>
  <c r="AH27" i="4"/>
  <c r="AG69" i="4" s="1"/>
  <c r="AG68" i="4" s="1"/>
  <c r="AG26" i="4"/>
  <c r="AH39" i="4"/>
  <c r="AG81" i="4" s="1"/>
  <c r="AG38" i="4"/>
  <c r="AI42" i="4"/>
  <c r="AH84" i="4" s="1"/>
  <c r="AG65" i="4"/>
  <c r="AE87" i="4"/>
  <c r="AC16" i="11" l="1"/>
  <c r="Z20" i="11"/>
  <c r="Z11" i="11"/>
  <c r="Z10" i="11"/>
  <c r="AA10" i="11" s="1"/>
  <c r="AE12" i="7"/>
  <c r="AF16" i="7"/>
  <c r="AE14" i="3"/>
  <c r="AE13" i="3" s="1"/>
  <c r="AE42" i="3" s="1"/>
  <c r="AC48" i="3"/>
  <c r="AC49" i="3" s="1"/>
  <c r="W9" i="11"/>
  <c r="V6" i="11"/>
  <c r="V4" i="11" s="1"/>
  <c r="W18" i="11"/>
  <c r="V15" i="11"/>
  <c r="V14" i="11" s="1"/>
  <c r="AK17" i="9"/>
  <c r="AK16" i="9" s="1"/>
  <c r="AK21" i="9"/>
  <c r="AJ24" i="9"/>
  <c r="AL21" i="11" s="1"/>
  <c r="AF13" i="7"/>
  <c r="AC7" i="11"/>
  <c r="AE99" i="4"/>
  <c r="AF18" i="3" s="1"/>
  <c r="AF15" i="3"/>
  <c r="AC24" i="11"/>
  <c r="AC22" i="11" s="1"/>
  <c r="AD23" i="11" s="1"/>
  <c r="AA9" i="8"/>
  <c r="AA10" i="8" s="1"/>
  <c r="AB49" i="3"/>
  <c r="AD46" i="3"/>
  <c r="AD41" i="7" s="1"/>
  <c r="AD39" i="7" s="1"/>
  <c r="AD8" i="7" s="1"/>
  <c r="AD42" i="7" s="1"/>
  <c r="AK41" i="3"/>
  <c r="W5" i="11"/>
  <c r="W71" i="7"/>
  <c r="X69" i="7" s="1"/>
  <c r="Y8" i="11"/>
  <c r="Y17" i="11"/>
  <c r="AS28" i="10"/>
  <c r="AS35" i="10" s="1"/>
  <c r="BO27" i="10"/>
  <c r="BO34" i="10" s="1"/>
  <c r="BN24" i="10"/>
  <c r="BN31" i="10" s="1"/>
  <c r="BN25" i="10"/>
  <c r="BN32" i="10" s="1"/>
  <c r="AJ30" i="10"/>
  <c r="BN26" i="10"/>
  <c r="BN33" i="10" s="1"/>
  <c r="AO19" i="9"/>
  <c r="AO23" i="9"/>
  <c r="BN22" i="9"/>
  <c r="BN26" i="9" s="1"/>
  <c r="BO18" i="9" s="1"/>
  <c r="AO21" i="4"/>
  <c r="AM63" i="4"/>
  <c r="AJ28" i="4"/>
  <c r="AH70" i="4"/>
  <c r="AK33" i="4"/>
  <c r="AI75" i="4"/>
  <c r="AI14" i="4"/>
  <c r="AG56" i="4"/>
  <c r="AG54" i="4" s="1"/>
  <c r="AJ29" i="4"/>
  <c r="AH71" i="4"/>
  <c r="AK34" i="4"/>
  <c r="AI76" i="4"/>
  <c r="AI40" i="4"/>
  <c r="AG82" i="4"/>
  <c r="AG80" i="4" s="1"/>
  <c r="AJ20" i="4"/>
  <c r="AH62" i="4"/>
  <c r="AH60" i="4" s="1"/>
  <c r="AJ43" i="4"/>
  <c r="AH85" i="4"/>
  <c r="AJ15" i="4"/>
  <c r="AH57" i="4"/>
  <c r="AI11" i="4"/>
  <c r="AG53" i="4"/>
  <c r="AG50" i="4" s="1"/>
  <c r="AI37" i="4"/>
  <c r="AG79" i="4"/>
  <c r="AG73" i="4" s="1"/>
  <c r="AJ35" i="4"/>
  <c r="AH77" i="4"/>
  <c r="AJ17" i="4"/>
  <c r="AH59" i="4"/>
  <c r="AK25" i="4"/>
  <c r="AI67" i="4"/>
  <c r="AQ10" i="4"/>
  <c r="AO52" i="4"/>
  <c r="AJ16" i="4"/>
  <c r="AH58" i="4"/>
  <c r="AJ36" i="4"/>
  <c r="AH78" i="4"/>
  <c r="AK22" i="4"/>
  <c r="AI64" i="4"/>
  <c r="AJ30" i="4"/>
  <c r="AH72" i="4"/>
  <c r="AI44" i="4"/>
  <c r="AI41" i="4" s="1"/>
  <c r="AG86" i="4"/>
  <c r="AG83" i="4" s="1"/>
  <c r="AI13" i="4"/>
  <c r="AH55" i="4" s="1"/>
  <c r="AH12" i="4"/>
  <c r="AG45" i="4"/>
  <c r="AI39" i="4"/>
  <c r="AH81" i="4" s="1"/>
  <c r="AH38" i="4"/>
  <c r="AI27" i="4"/>
  <c r="AH69" i="4" s="1"/>
  <c r="AH68" i="4" s="1"/>
  <c r="AH26" i="4"/>
  <c r="AI32" i="4"/>
  <c r="AH74" i="4" s="1"/>
  <c r="AH31" i="4"/>
  <c r="AI9" i="4"/>
  <c r="AH51" i="4" s="1"/>
  <c r="AH8" i="4"/>
  <c r="AJ42" i="4"/>
  <c r="AI84" i="4" s="1"/>
  <c r="AJ19" i="4"/>
  <c r="AI61" i="4" s="1"/>
  <c r="AI18" i="4"/>
  <c r="AI24" i="4"/>
  <c r="AH66" i="4" s="1"/>
  <c r="AH65" i="4" s="1"/>
  <c r="AH23" i="4"/>
  <c r="AF87" i="4"/>
  <c r="AA11" i="11" l="1"/>
  <c r="AA20" i="11"/>
  <c r="AF12" i="7"/>
  <c r="AA19" i="11"/>
  <c r="AB19" i="11" s="1"/>
  <c r="AG16" i="7"/>
  <c r="AF14" i="3"/>
  <c r="AF13" i="3" s="1"/>
  <c r="AF42" i="3" s="1"/>
  <c r="AB9" i="8"/>
  <c r="AB10" i="8" s="1"/>
  <c r="AC11" i="8" s="1"/>
  <c r="AD51" i="7" s="1"/>
  <c r="AE25" i="11" s="1"/>
  <c r="AD24" i="11"/>
  <c r="AD22" i="11" s="1"/>
  <c r="AE23" i="11" s="1"/>
  <c r="X18" i="11"/>
  <c r="W15" i="11"/>
  <c r="W14" i="11" s="1"/>
  <c r="X9" i="11"/>
  <c r="W6" i="11"/>
  <c r="W4" i="11" s="1"/>
  <c r="AE46" i="3"/>
  <c r="AE41" i="7" s="1"/>
  <c r="AE39" i="7" s="1"/>
  <c r="AE8" i="7" s="1"/>
  <c r="AE42" i="7" s="1"/>
  <c r="AE70" i="7" s="1"/>
  <c r="AG13" i="7"/>
  <c r="AK25" i="9"/>
  <c r="AK20" i="9"/>
  <c r="AL52" i="7" s="1"/>
  <c r="AG15" i="3"/>
  <c r="AF99" i="4"/>
  <c r="AG18" i="3" s="1"/>
  <c r="AD48" i="3"/>
  <c r="AD7" i="11"/>
  <c r="AD16" i="11"/>
  <c r="AL32" i="7"/>
  <c r="AL29" i="7" s="1"/>
  <c r="AL34" i="3"/>
  <c r="AL31" i="3" s="1"/>
  <c r="AK7" i="12" s="1"/>
  <c r="AK8" i="12" s="1"/>
  <c r="AK9" i="12" s="1"/>
  <c r="X5" i="11"/>
  <c r="X71" i="7"/>
  <c r="Y69" i="7" s="1"/>
  <c r="Z8" i="11"/>
  <c r="Z17" i="11"/>
  <c r="AT28" i="10"/>
  <c r="AT35" i="10" s="1"/>
  <c r="BO26" i="10"/>
  <c r="BO33" i="10" s="1"/>
  <c r="BO25" i="10"/>
  <c r="BO32" i="10" s="1"/>
  <c r="AK23" i="10"/>
  <c r="AK22" i="10" s="1"/>
  <c r="AL44" i="3" s="1"/>
  <c r="AJ29" i="10"/>
  <c r="AL12" i="11" s="1"/>
  <c r="BO24" i="10"/>
  <c r="BO31" i="10" s="1"/>
  <c r="BP27" i="10"/>
  <c r="BP34" i="10" s="1"/>
  <c r="AO27" i="9"/>
  <c r="BO22" i="9"/>
  <c r="BO26" i="9" s="1"/>
  <c r="BP18" i="9" s="1"/>
  <c r="AJ11" i="4"/>
  <c r="AH53" i="4"/>
  <c r="AH50" i="4" s="1"/>
  <c r="AJ40" i="4"/>
  <c r="AH82" i="4"/>
  <c r="AH80" i="4" s="1"/>
  <c r="AK36" i="4"/>
  <c r="AI78" i="4"/>
  <c r="AK17" i="4"/>
  <c r="AI59" i="4"/>
  <c r="AL33" i="4"/>
  <c r="AJ75" i="4"/>
  <c r="AK15" i="4"/>
  <c r="AI57" i="4"/>
  <c r="AL34" i="4"/>
  <c r="AJ76" i="4"/>
  <c r="AK30" i="4"/>
  <c r="AI72" i="4"/>
  <c r="AR10" i="4"/>
  <c r="AP52" i="4"/>
  <c r="AK29" i="4"/>
  <c r="AI71" i="4"/>
  <c r="AP21" i="4"/>
  <c r="AN63" i="4"/>
  <c r="AJ44" i="4"/>
  <c r="AH86" i="4"/>
  <c r="AH83" i="4" s="1"/>
  <c r="AK35" i="4"/>
  <c r="AI77" i="4"/>
  <c r="AK28" i="4"/>
  <c r="AI70" i="4"/>
  <c r="AJ37" i="4"/>
  <c r="AH79" i="4"/>
  <c r="AK20" i="4"/>
  <c r="AI62" i="4"/>
  <c r="AI60" i="4" s="1"/>
  <c r="AK16" i="4"/>
  <c r="AI58" i="4"/>
  <c r="AK43" i="4"/>
  <c r="AI85" i="4"/>
  <c r="AL22" i="4"/>
  <c r="AJ64" i="4"/>
  <c r="AL25" i="4"/>
  <c r="AJ67" i="4"/>
  <c r="AJ14" i="4"/>
  <c r="AH56" i="4"/>
  <c r="AH54" i="4" s="1"/>
  <c r="AJ24" i="4"/>
  <c r="AI66" i="4" s="1"/>
  <c r="AI65" i="4" s="1"/>
  <c r="AI23" i="4"/>
  <c r="AJ32" i="4"/>
  <c r="AI74" i="4" s="1"/>
  <c r="AI31" i="4"/>
  <c r="AK19" i="4"/>
  <c r="AJ61" i="4" s="1"/>
  <c r="AJ18" i="4"/>
  <c r="AJ27" i="4"/>
  <c r="AI69" i="4" s="1"/>
  <c r="AI26" i="4"/>
  <c r="AJ39" i="4"/>
  <c r="AI81" i="4" s="1"/>
  <c r="AI38" i="4"/>
  <c r="AH45" i="4"/>
  <c r="AK42" i="4"/>
  <c r="AJ84" i="4" s="1"/>
  <c r="AJ41" i="4"/>
  <c r="AJ9" i="4"/>
  <c r="AI51" i="4" s="1"/>
  <c r="AI8" i="4"/>
  <c r="AJ13" i="4"/>
  <c r="AI55" i="4" s="1"/>
  <c r="AI12" i="4"/>
  <c r="AG87" i="4"/>
  <c r="AH73" i="4"/>
  <c r="AB10" i="11" l="1"/>
  <c r="AC10" i="11" s="1"/>
  <c r="AB20" i="11"/>
  <c r="AB11" i="11"/>
  <c r="AG12" i="7"/>
  <c r="AC19" i="11"/>
  <c r="AD19" i="11" s="1"/>
  <c r="AD50" i="7"/>
  <c r="AD55" i="7" s="1"/>
  <c r="AD70" i="7" s="1"/>
  <c r="AH16" i="7"/>
  <c r="AG14" i="3"/>
  <c r="AG13" i="3" s="1"/>
  <c r="AG42" i="3" s="1"/>
  <c r="AE7" i="11"/>
  <c r="Y9" i="11"/>
  <c r="X6" i="11"/>
  <c r="X4" i="11" s="1"/>
  <c r="Y18" i="11"/>
  <c r="X15" i="11"/>
  <c r="X14" i="11" s="1"/>
  <c r="AF46" i="3"/>
  <c r="AF41" i="7" s="1"/>
  <c r="AF39" i="7" s="1"/>
  <c r="AF8" i="7" s="1"/>
  <c r="AF42" i="7" s="1"/>
  <c r="AF70" i="7" s="1"/>
  <c r="AH13" i="7"/>
  <c r="AL41" i="3"/>
  <c r="AL10" i="12"/>
  <c r="AE24" i="11"/>
  <c r="AE22" i="11" s="1"/>
  <c r="AF23" i="11" s="1"/>
  <c r="AD49" i="3"/>
  <c r="AC9" i="8"/>
  <c r="AC10" i="8" s="1"/>
  <c r="AE48" i="3"/>
  <c r="AG99" i="4"/>
  <c r="AH18" i="3" s="1"/>
  <c r="AH15" i="3"/>
  <c r="AE16" i="11"/>
  <c r="AL17" i="9"/>
  <c r="AL16" i="9" s="1"/>
  <c r="AL21" i="9"/>
  <c r="AK24" i="9"/>
  <c r="AM21" i="11" s="1"/>
  <c r="AA8" i="11"/>
  <c r="AA17" i="11"/>
  <c r="Y71" i="7"/>
  <c r="Z69" i="7" s="1"/>
  <c r="Y5" i="11"/>
  <c r="AU28" i="10"/>
  <c r="AU35" i="10" s="1"/>
  <c r="AV28" i="10" s="1"/>
  <c r="AV35" i="10" s="1"/>
  <c r="AW28" i="10" s="1"/>
  <c r="AW35" i="10" s="1"/>
  <c r="BP25" i="10"/>
  <c r="BP32" i="10" s="1"/>
  <c r="BP24" i="10"/>
  <c r="BP31" i="10" s="1"/>
  <c r="BP26" i="10"/>
  <c r="BP33" i="10" s="1"/>
  <c r="AK30" i="10"/>
  <c r="BQ27" i="10"/>
  <c r="BQ34" i="10" s="1"/>
  <c r="AP19" i="9"/>
  <c r="AP23" i="9"/>
  <c r="BP22" i="9"/>
  <c r="BP26" i="9" s="1"/>
  <c r="BQ18" i="9" s="1"/>
  <c r="AI68" i="4"/>
  <c r="AN22" i="4"/>
  <c r="AK64" i="4"/>
  <c r="AK37" i="4"/>
  <c r="AI79" i="4"/>
  <c r="AQ21" i="4"/>
  <c r="AO63" i="4"/>
  <c r="AN34" i="4"/>
  <c r="AK76" i="4"/>
  <c r="AL36" i="4"/>
  <c r="AJ78" i="4"/>
  <c r="AL43" i="4"/>
  <c r="AJ85" i="4"/>
  <c r="AL28" i="4"/>
  <c r="AJ70" i="4"/>
  <c r="AL29" i="4"/>
  <c r="AJ71" i="4"/>
  <c r="AL15" i="4"/>
  <c r="AJ57" i="4"/>
  <c r="AK40" i="4"/>
  <c r="AI82" i="4"/>
  <c r="AK14" i="4"/>
  <c r="AI56" i="4"/>
  <c r="AI54" i="4" s="1"/>
  <c r="AK11" i="4"/>
  <c r="AI53" i="4"/>
  <c r="AI50" i="4"/>
  <c r="AL16" i="4"/>
  <c r="AJ58" i="4"/>
  <c r="AN33" i="4"/>
  <c r="AK75" i="4"/>
  <c r="AN25" i="4"/>
  <c r="AK67" i="4"/>
  <c r="AL20" i="4"/>
  <c r="AJ62" i="4"/>
  <c r="AJ60" i="4" s="1"/>
  <c r="AK44" i="4"/>
  <c r="AI86" i="4"/>
  <c r="AI83" i="4" s="1"/>
  <c r="AL30" i="4"/>
  <c r="AJ72" i="4"/>
  <c r="AL17" i="4"/>
  <c r="AJ59" i="4"/>
  <c r="AL35" i="4"/>
  <c r="AJ77" i="4"/>
  <c r="AS10" i="4"/>
  <c r="AQ52" i="4"/>
  <c r="AI45" i="4"/>
  <c r="AK27" i="4"/>
  <c r="AJ69" i="4" s="1"/>
  <c r="AJ26" i="4"/>
  <c r="AK9" i="4"/>
  <c r="AJ51" i="4" s="1"/>
  <c r="AJ8" i="4"/>
  <c r="AK32" i="4"/>
  <c r="AJ74" i="4" s="1"/>
  <c r="AJ31" i="4"/>
  <c r="AK13" i="4"/>
  <c r="AJ55" i="4" s="1"/>
  <c r="AJ12" i="4"/>
  <c r="AL19" i="4"/>
  <c r="AK61" i="4" s="1"/>
  <c r="AK18" i="4"/>
  <c r="AL42" i="4"/>
  <c r="AK84" i="4" s="1"/>
  <c r="AK39" i="4"/>
  <c r="AJ81" i="4" s="1"/>
  <c r="AJ38" i="4"/>
  <c r="AK24" i="4"/>
  <c r="AJ66" i="4" s="1"/>
  <c r="AJ65" i="4" s="1"/>
  <c r="AJ23" i="4"/>
  <c r="AI73" i="4"/>
  <c r="AH87" i="4"/>
  <c r="AI80" i="4"/>
  <c r="AC11" i="11" l="1"/>
  <c r="AC20" i="11"/>
  <c r="AD20" i="11" s="1"/>
  <c r="AD10" i="11"/>
  <c r="AE10" i="11" s="1"/>
  <c r="AH12" i="7"/>
  <c r="AF48" i="3"/>
  <c r="AF49" i="3" s="1"/>
  <c r="AI16" i="7"/>
  <c r="AH14" i="3"/>
  <c r="AH13" i="3" s="1"/>
  <c r="AH42" i="3" s="1"/>
  <c r="AF16" i="11"/>
  <c r="Z18" i="11"/>
  <c r="Y15" i="11"/>
  <c r="Y14" i="11" s="1"/>
  <c r="Z9" i="11"/>
  <c r="Y6" i="11"/>
  <c r="Y4" i="11" s="1"/>
  <c r="AM34" i="3"/>
  <c r="AM31" i="3" s="1"/>
  <c r="AL7" i="12" s="1"/>
  <c r="AL8" i="12" s="1"/>
  <c r="AL9" i="12" s="1"/>
  <c r="AM32" i="7"/>
  <c r="AM29" i="7" s="1"/>
  <c r="AM10" i="12"/>
  <c r="AM40" i="7"/>
  <c r="AI13" i="7"/>
  <c r="AG46" i="3"/>
  <c r="AG41" i="7" s="1"/>
  <c r="AG39" i="7" s="1"/>
  <c r="AG8" i="7" s="1"/>
  <c r="AG42" i="7" s="1"/>
  <c r="AG70" i="7" s="1"/>
  <c r="AF24" i="11"/>
  <c r="AF22" i="11" s="1"/>
  <c r="AG23" i="11" s="1"/>
  <c r="AD9" i="8"/>
  <c r="AD10" i="8" s="1"/>
  <c r="AE49" i="3"/>
  <c r="AH99" i="4"/>
  <c r="AI18" i="3" s="1"/>
  <c r="AI15" i="3"/>
  <c r="AP27" i="9"/>
  <c r="AQ19" i="9" s="1"/>
  <c r="AL25" i="9"/>
  <c r="AL20" i="9"/>
  <c r="AM52" i="7" s="1"/>
  <c r="AM50" i="7" s="1"/>
  <c r="AM55" i="7" s="1"/>
  <c r="AF7" i="11"/>
  <c r="AB8" i="11"/>
  <c r="AB17" i="11"/>
  <c r="Z5" i="11"/>
  <c r="Z71" i="7"/>
  <c r="AA69" i="7" s="1"/>
  <c r="AX28" i="10"/>
  <c r="AX35" i="10" s="1"/>
  <c r="AY28" i="10" s="1"/>
  <c r="AY35" i="10" s="1"/>
  <c r="AZ28" i="10" s="1"/>
  <c r="AZ35" i="10" s="1"/>
  <c r="BA28" i="10" s="1"/>
  <c r="BA35" i="10" s="1"/>
  <c r="BB28" i="10" s="1"/>
  <c r="BB35" i="10" s="1"/>
  <c r="BC28" i="10" s="1"/>
  <c r="BC35" i="10" s="1"/>
  <c r="BD28" i="10" s="1"/>
  <c r="BD35" i="10" s="1"/>
  <c r="BE28" i="10" s="1"/>
  <c r="BE35" i="10" s="1"/>
  <c r="BF28" i="10" s="1"/>
  <c r="BF35" i="10" s="1"/>
  <c r="BG28" i="10" s="1"/>
  <c r="BG35" i="10" s="1"/>
  <c r="BH28" i="10" s="1"/>
  <c r="BH35" i="10" s="1"/>
  <c r="BI28" i="10" s="1"/>
  <c r="BI35" i="10" s="1"/>
  <c r="BJ28" i="10" s="1"/>
  <c r="BJ35" i="10" s="1"/>
  <c r="BK28" i="10" s="1"/>
  <c r="BK35" i="10" s="1"/>
  <c r="BL28" i="10" s="1"/>
  <c r="BL35" i="10" s="1"/>
  <c r="BR27" i="10"/>
  <c r="BR34" i="10" s="1"/>
  <c r="BQ24" i="10"/>
  <c r="BQ31" i="10" s="1"/>
  <c r="BQ26" i="10"/>
  <c r="BQ33" i="10" s="1"/>
  <c r="AL23" i="10"/>
  <c r="AL22" i="10" s="1"/>
  <c r="AM44" i="3" s="1"/>
  <c r="AK29" i="10"/>
  <c r="AM12" i="11" s="1"/>
  <c r="BQ25" i="10"/>
  <c r="BQ32" i="10" s="1"/>
  <c r="BQ22" i="9"/>
  <c r="BQ26" i="9" s="1"/>
  <c r="BR18" i="9" s="1"/>
  <c r="AJ68" i="4"/>
  <c r="AL11" i="4"/>
  <c r="AJ53" i="4"/>
  <c r="AJ50" i="4" s="1"/>
  <c r="AL14" i="4"/>
  <c r="AJ56" i="4"/>
  <c r="AJ54" i="4" s="1"/>
  <c r="AM28" i="4"/>
  <c r="AK70" i="4"/>
  <c r="AR21" i="4"/>
  <c r="AP63" i="4"/>
  <c r="AM29" i="4"/>
  <c r="AK71" i="4"/>
  <c r="AO25" i="4"/>
  <c r="AM67" i="4"/>
  <c r="AM15" i="4"/>
  <c r="AK57" i="4"/>
  <c r="AM36" i="4"/>
  <c r="AK78" i="4"/>
  <c r="AO22" i="4"/>
  <c r="AM64" i="4"/>
  <c r="AO34" i="4"/>
  <c r="AM76" i="4"/>
  <c r="AN17" i="4"/>
  <c r="AK59" i="4"/>
  <c r="AM30" i="4"/>
  <c r="AK72" i="4"/>
  <c r="AO33" i="4"/>
  <c r="AM75" i="4"/>
  <c r="AL40" i="4"/>
  <c r="AJ82" i="4"/>
  <c r="AJ80" i="4" s="1"/>
  <c r="AM43" i="4"/>
  <c r="AK85" i="4"/>
  <c r="AL37" i="4"/>
  <c r="AJ79" i="4"/>
  <c r="AJ73" i="4" s="1"/>
  <c r="AT10" i="4"/>
  <c r="AR52" i="4"/>
  <c r="AL44" i="4"/>
  <c r="AJ86" i="4"/>
  <c r="AJ83" i="4" s="1"/>
  <c r="AN16" i="4"/>
  <c r="AK58" i="4"/>
  <c r="AK41" i="4"/>
  <c r="AJ45" i="4"/>
  <c r="AM35" i="4"/>
  <c r="AK77" i="4"/>
  <c r="AN20" i="4"/>
  <c r="AK62" i="4"/>
  <c r="AK60" i="4" s="1"/>
  <c r="AL24" i="4"/>
  <c r="AK66" i="4" s="1"/>
  <c r="AK65" i="4" s="1"/>
  <c r="AK23" i="4"/>
  <c r="AL13" i="4"/>
  <c r="AK55" i="4" s="1"/>
  <c r="AK12" i="4"/>
  <c r="AL32" i="4"/>
  <c r="AK74" i="4" s="1"/>
  <c r="AK31" i="4"/>
  <c r="AM42" i="4"/>
  <c r="AL84" i="4" s="1"/>
  <c r="AL41" i="4"/>
  <c r="AL9" i="4"/>
  <c r="AK51" i="4" s="1"/>
  <c r="AK8" i="4"/>
  <c r="AL39" i="4"/>
  <c r="AK81" i="4" s="1"/>
  <c r="AK38" i="4"/>
  <c r="AM19" i="4"/>
  <c r="AL61" i="4" s="1"/>
  <c r="AL60" i="4" s="1"/>
  <c r="AL18" i="4"/>
  <c r="AL27" i="4"/>
  <c r="AK69" i="4" s="1"/>
  <c r="AK26" i="4"/>
  <c r="AI87" i="4"/>
  <c r="AE19" i="11" l="1"/>
  <c r="AF19" i="11" s="1"/>
  <c r="AQ23" i="9"/>
  <c r="AQ27" i="9" s="1"/>
  <c r="AD11" i="11"/>
  <c r="AE11" i="11" s="1"/>
  <c r="AG24" i="11"/>
  <c r="AG22" i="11" s="1"/>
  <c r="AH23" i="11" s="1"/>
  <c r="AE9" i="8"/>
  <c r="AE10" i="8" s="1"/>
  <c r="AF10" i="11"/>
  <c r="AG10" i="11" s="1"/>
  <c r="AJ16" i="7"/>
  <c r="AI14" i="3"/>
  <c r="AI13" i="3" s="1"/>
  <c r="AI42" i="3" s="1"/>
  <c r="AI12" i="7"/>
  <c r="AG7" i="11"/>
  <c r="AA18" i="11"/>
  <c r="Z15" i="11"/>
  <c r="Z14" i="11" s="1"/>
  <c r="AA9" i="11"/>
  <c r="Z6" i="11"/>
  <c r="Z4" i="11" s="1"/>
  <c r="AI99" i="4"/>
  <c r="AJ18" i="3" s="1"/>
  <c r="AJ15" i="3"/>
  <c r="AM17" i="9"/>
  <c r="AM16" i="9" s="1"/>
  <c r="AM21" i="9"/>
  <c r="AL24" i="9"/>
  <c r="AN21" i="11" s="1"/>
  <c r="AN10" i="12"/>
  <c r="AO40" i="7" s="1"/>
  <c r="AN40" i="7"/>
  <c r="AJ13" i="7"/>
  <c r="AM41" i="3"/>
  <c r="AH46" i="3"/>
  <c r="AH41" i="7" s="1"/>
  <c r="AH39" i="7" s="1"/>
  <c r="AH8" i="7" s="1"/>
  <c r="AH42" i="7" s="1"/>
  <c r="AG48" i="3"/>
  <c r="AG16" i="11"/>
  <c r="AA71" i="7"/>
  <c r="AB69" i="7" s="1"/>
  <c r="AA5" i="11"/>
  <c r="AC17" i="11"/>
  <c r="AC8" i="11"/>
  <c r="BM28" i="10"/>
  <c r="BM35" i="10" s="1"/>
  <c r="BN28" i="10" s="1"/>
  <c r="BN35" i="10" s="1"/>
  <c r="BO28" i="10" s="1"/>
  <c r="BO35" i="10" s="1"/>
  <c r="BP28" i="10" s="1"/>
  <c r="BP35" i="10" s="1"/>
  <c r="BR24" i="10"/>
  <c r="BR31" i="10" s="1"/>
  <c r="BR25" i="10"/>
  <c r="BR32" i="10" s="1"/>
  <c r="AL30" i="10"/>
  <c r="BR26" i="10"/>
  <c r="BR33" i="10" s="1"/>
  <c r="BS27" i="10"/>
  <c r="BS34" i="10" s="1"/>
  <c r="BR22" i="9"/>
  <c r="BR26" i="9" s="1"/>
  <c r="BS18" i="9" s="1"/>
  <c r="AK68" i="4"/>
  <c r="AO16" i="4"/>
  <c r="AM58" i="4"/>
  <c r="AN43" i="4"/>
  <c r="AL85" i="4"/>
  <c r="AO17" i="4"/>
  <c r="AM59" i="4"/>
  <c r="AT21" i="4"/>
  <c r="AQ63" i="4"/>
  <c r="AN15" i="4"/>
  <c r="AL57" i="4"/>
  <c r="AO20" i="4"/>
  <c r="AM62" i="4"/>
  <c r="AM44" i="4"/>
  <c r="AK86" i="4"/>
  <c r="AK83" i="4" s="1"/>
  <c r="AN40" i="4"/>
  <c r="AK82" i="4"/>
  <c r="AK80" i="4" s="1"/>
  <c r="AP34" i="4"/>
  <c r="AN76" i="4"/>
  <c r="AN28" i="4"/>
  <c r="AL70" i="4"/>
  <c r="AN35" i="4"/>
  <c r="AL77" i="4"/>
  <c r="AM14" i="4"/>
  <c r="AK56" i="4"/>
  <c r="AK54" i="4" s="1"/>
  <c r="AP22" i="4"/>
  <c r="AN64" i="4"/>
  <c r="AU10" i="4"/>
  <c r="AS52" i="4"/>
  <c r="AN37" i="4"/>
  <c r="AK79" i="4"/>
  <c r="AK73" i="4" s="1"/>
  <c r="AN30" i="4"/>
  <c r="AL72" i="4"/>
  <c r="AN29" i="4"/>
  <c r="AL71" i="4"/>
  <c r="AM11" i="4"/>
  <c r="AK53" i="4"/>
  <c r="AK50" i="4" s="1"/>
  <c r="AP33" i="4"/>
  <c r="AN75" i="4"/>
  <c r="AP25" i="4"/>
  <c r="AN67" i="4"/>
  <c r="AN36" i="4"/>
  <c r="AL78" i="4"/>
  <c r="AJ87" i="4"/>
  <c r="AM27" i="4"/>
  <c r="AL69" i="4" s="1"/>
  <c r="AL26" i="4"/>
  <c r="AM32" i="4"/>
  <c r="AL74" i="4" s="1"/>
  <c r="AL31" i="4"/>
  <c r="AN19" i="4"/>
  <c r="AM61" i="4" s="1"/>
  <c r="AM60" i="4" s="1"/>
  <c r="AM18" i="4"/>
  <c r="AM39" i="4"/>
  <c r="AL81" i="4" s="1"/>
  <c r="AL80" i="4" s="1"/>
  <c r="AL38" i="4"/>
  <c r="AM13" i="4"/>
  <c r="AL55" i="4" s="1"/>
  <c r="AL12" i="4"/>
  <c r="AK45" i="4"/>
  <c r="AN42" i="4"/>
  <c r="AM84" i="4" s="1"/>
  <c r="AM9" i="4"/>
  <c r="AL51" i="4" s="1"/>
  <c r="AL8" i="4"/>
  <c r="AM24" i="4"/>
  <c r="AL66" i="4" s="1"/>
  <c r="AL23" i="4"/>
  <c r="AL65" i="4"/>
  <c r="AJ12" i="7" l="1"/>
  <c r="AE20" i="11"/>
  <c r="AF20" i="11" s="1"/>
  <c r="AG19" i="11"/>
  <c r="AH19" i="11" s="1"/>
  <c r="AK16" i="7"/>
  <c r="AJ14" i="3"/>
  <c r="AJ13" i="3" s="1"/>
  <c r="AJ42" i="3" s="1"/>
  <c r="AH16" i="11"/>
  <c r="AB9" i="11"/>
  <c r="AA6" i="11"/>
  <c r="AA4" i="11" s="1"/>
  <c r="AB18" i="11"/>
  <c r="AA15" i="11"/>
  <c r="AA14" i="11" s="1"/>
  <c r="AM25" i="9"/>
  <c r="AM20" i="9"/>
  <c r="AN52" i="7" s="1"/>
  <c r="AN50" i="7" s="1"/>
  <c r="AN55" i="7" s="1"/>
  <c r="AI46" i="3"/>
  <c r="AI41" i="7" s="1"/>
  <c r="AI39" i="7" s="1"/>
  <c r="AI8" i="7" s="1"/>
  <c r="AI42" i="7" s="1"/>
  <c r="AI70" i="7" s="1"/>
  <c r="AN34" i="3"/>
  <c r="AN31" i="3" s="1"/>
  <c r="AM7" i="12" s="1"/>
  <c r="AM8" i="12" s="1"/>
  <c r="AM9" i="12" s="1"/>
  <c r="AN32" i="7"/>
  <c r="AN29" i="7" s="1"/>
  <c r="AK13" i="7"/>
  <c r="AH24" i="11"/>
  <c r="AH22" i="11" s="1"/>
  <c r="AI23" i="11" s="1"/>
  <c r="AG49" i="3"/>
  <c r="AF9" i="8"/>
  <c r="AF10" i="8" s="1"/>
  <c r="AG11" i="8" s="1"/>
  <c r="AH51" i="7" s="1"/>
  <c r="AJ99" i="4"/>
  <c r="AK18" i="3" s="1"/>
  <c r="AK15" i="3"/>
  <c r="AH48" i="3"/>
  <c r="AH7" i="11"/>
  <c r="AD17" i="11"/>
  <c r="AD8" i="11"/>
  <c r="AB71" i="7"/>
  <c r="AC69" i="7" s="1"/>
  <c r="AB5" i="11"/>
  <c r="BQ28" i="10"/>
  <c r="BQ35" i="10" s="1"/>
  <c r="BR28" i="10" s="1"/>
  <c r="BR35" i="10" s="1"/>
  <c r="BS28" i="10" s="1"/>
  <c r="BS35" i="10" s="1"/>
  <c r="BT28" i="10" s="1"/>
  <c r="BT35" i="10" s="1"/>
  <c r="BT27" i="10"/>
  <c r="BT34" i="10" s="1"/>
  <c r="BS24" i="10"/>
  <c r="BS31" i="10" s="1"/>
  <c r="BS26" i="10"/>
  <c r="BS33" i="10" s="1"/>
  <c r="AM23" i="10"/>
  <c r="AM22" i="10" s="1"/>
  <c r="AN44" i="3" s="1"/>
  <c r="AL29" i="10"/>
  <c r="AN12" i="11" s="1"/>
  <c r="BS25" i="10"/>
  <c r="BS32" i="10" s="1"/>
  <c r="AR19" i="9"/>
  <c r="AR23" i="9"/>
  <c r="AR27" i="9"/>
  <c r="BS22" i="9"/>
  <c r="BS26" i="9" s="1"/>
  <c r="BT18" i="9" s="1"/>
  <c r="AL68" i="4"/>
  <c r="AQ25" i="4"/>
  <c r="AO67" i="4"/>
  <c r="AU21" i="4"/>
  <c r="AS63" i="4"/>
  <c r="AQ33" i="4"/>
  <c r="AO75" i="4"/>
  <c r="AO37" i="4"/>
  <c r="AM79" i="4"/>
  <c r="AO35" i="4"/>
  <c r="AM77" i="4"/>
  <c r="AN44" i="4"/>
  <c r="AL86" i="4"/>
  <c r="AP17" i="4"/>
  <c r="AN59" i="4"/>
  <c r="AL83" i="4"/>
  <c r="AO40" i="4"/>
  <c r="AM82" i="4"/>
  <c r="AO43" i="4"/>
  <c r="AM85" i="4"/>
  <c r="AL50" i="4"/>
  <c r="AO36" i="4"/>
  <c r="AM78" i="4"/>
  <c r="AK87" i="4"/>
  <c r="AN14" i="4"/>
  <c r="AL56" i="4"/>
  <c r="AL54" i="4" s="1"/>
  <c r="AN11" i="4"/>
  <c r="AL53" i="4"/>
  <c r="AP20" i="4"/>
  <c r="AN62" i="4"/>
  <c r="AN60" i="4" s="1"/>
  <c r="AM41" i="4"/>
  <c r="AO29" i="4"/>
  <c r="AM71" i="4"/>
  <c r="AQ22" i="4"/>
  <c r="AO64" i="4"/>
  <c r="AQ34" i="4"/>
  <c r="AO76" i="4"/>
  <c r="AO15" i="4"/>
  <c r="AM57" i="4"/>
  <c r="AP16" i="4"/>
  <c r="AN58" i="4"/>
  <c r="AO30" i="4"/>
  <c r="AM72" i="4"/>
  <c r="AV10" i="4"/>
  <c r="AT52" i="4"/>
  <c r="AO28" i="4"/>
  <c r="AM70" i="4"/>
  <c r="AL45" i="4"/>
  <c r="AO19" i="4"/>
  <c r="AN61" i="4" s="1"/>
  <c r="AN18" i="4"/>
  <c r="AN32" i="4"/>
  <c r="AM74" i="4" s="1"/>
  <c r="AM31" i="4"/>
  <c r="AN24" i="4"/>
  <c r="AM66" i="4" s="1"/>
  <c r="AM65" i="4" s="1"/>
  <c r="AM23" i="4"/>
  <c r="AN39" i="4"/>
  <c r="AM81" i="4" s="1"/>
  <c r="AM80" i="4" s="1"/>
  <c r="AM38" i="4"/>
  <c r="AN9" i="4"/>
  <c r="AM51" i="4" s="1"/>
  <c r="AM8" i="4"/>
  <c r="AO42" i="4"/>
  <c r="AN84" i="4" s="1"/>
  <c r="AN41" i="4"/>
  <c r="AN13" i="4"/>
  <c r="AM55" i="4" s="1"/>
  <c r="AM12" i="4"/>
  <c r="AN27" i="4"/>
  <c r="AM69" i="4" s="1"/>
  <c r="AM26" i="4"/>
  <c r="AL73" i="4"/>
  <c r="AF11" i="11" l="1"/>
  <c r="AG11" i="11" s="1"/>
  <c r="AK12" i="7"/>
  <c r="AH10" i="11"/>
  <c r="AI10" i="11" s="1"/>
  <c r="AL16" i="7"/>
  <c r="AK14" i="3"/>
  <c r="AK13" i="3" s="1"/>
  <c r="AK42" i="3" s="1"/>
  <c r="AC18" i="11"/>
  <c r="AB15" i="11"/>
  <c r="AB14" i="11" s="1"/>
  <c r="AC9" i="11"/>
  <c r="AB6" i="11"/>
  <c r="AB4" i="11" s="1"/>
  <c r="AL13" i="7"/>
  <c r="AI7" i="11"/>
  <c r="AI16" i="11"/>
  <c r="AN41" i="3"/>
  <c r="AL15" i="3"/>
  <c r="AK99" i="4"/>
  <c r="AL18" i="3" s="1"/>
  <c r="AI24" i="11"/>
  <c r="AG9" i="8"/>
  <c r="AG10" i="8" s="1"/>
  <c r="AH49" i="3"/>
  <c r="AH50" i="7"/>
  <c r="AH55" i="7" s="1"/>
  <c r="AH70" i="7" s="1"/>
  <c r="AI25" i="11"/>
  <c r="AI48" i="3"/>
  <c r="AJ46" i="3"/>
  <c r="AJ41" i="7" s="1"/>
  <c r="AJ39" i="7" s="1"/>
  <c r="AJ8" i="7" s="1"/>
  <c r="AJ42" i="7" s="1"/>
  <c r="AJ70" i="7" s="1"/>
  <c r="AN17" i="9"/>
  <c r="AN16" i="9" s="1"/>
  <c r="AN21" i="9"/>
  <c r="AM24" i="9"/>
  <c r="AO21" i="11" s="1"/>
  <c r="AC71" i="7"/>
  <c r="AD69" i="7" s="1"/>
  <c r="AC5" i="11"/>
  <c r="AE8" i="11"/>
  <c r="AE17" i="11"/>
  <c r="BT26" i="10"/>
  <c r="BT33" i="10" s="1"/>
  <c r="BU35" i="10"/>
  <c r="BU28" i="10"/>
  <c r="BT24" i="10"/>
  <c r="BT31" i="10" s="1"/>
  <c r="BU27" i="10"/>
  <c r="BU34" i="10" s="1"/>
  <c r="BT25" i="10"/>
  <c r="BT32" i="10" s="1"/>
  <c r="AM30" i="10"/>
  <c r="AS19" i="9"/>
  <c r="AS23" i="9"/>
  <c r="AS27" i="9"/>
  <c r="BT22" i="9"/>
  <c r="BT26" i="9" s="1"/>
  <c r="BU18" i="9" s="1"/>
  <c r="AM68" i="4"/>
  <c r="AP29" i="4"/>
  <c r="AN71" i="4"/>
  <c r="AP28" i="4"/>
  <c r="AN70" i="4"/>
  <c r="AP15" i="4"/>
  <c r="AN57" i="4"/>
  <c r="AP36" i="4"/>
  <c r="AN78" i="4"/>
  <c r="AQ17" i="4"/>
  <c r="AO59" i="4"/>
  <c r="AR33" i="4"/>
  <c r="AP75" i="4"/>
  <c r="AQ16" i="4"/>
  <c r="AO58" i="4"/>
  <c r="AW10" i="4"/>
  <c r="AU52" i="4"/>
  <c r="AR34" i="4"/>
  <c r="AP76" i="4"/>
  <c r="AO44" i="4"/>
  <c r="AO41" i="4" s="1"/>
  <c r="AM86" i="4"/>
  <c r="AM83" i="4" s="1"/>
  <c r="AV21" i="4"/>
  <c r="AT63" i="4"/>
  <c r="AO14" i="4"/>
  <c r="AM56" i="4"/>
  <c r="AM54" i="4" s="1"/>
  <c r="AP37" i="4"/>
  <c r="AN79" i="4"/>
  <c r="AQ20" i="4"/>
  <c r="AO62" i="4"/>
  <c r="AO11" i="4"/>
  <c r="AM53" i="4"/>
  <c r="AM50" i="4" s="1"/>
  <c r="AP43" i="4"/>
  <c r="AN85" i="4"/>
  <c r="AP40" i="4"/>
  <c r="AN82" i="4"/>
  <c r="AP30" i="4"/>
  <c r="AN72" i="4"/>
  <c r="AR22" i="4"/>
  <c r="AP64" i="4"/>
  <c r="AP35" i="4"/>
  <c r="AN77" i="4"/>
  <c r="AR25" i="4"/>
  <c r="AP67" i="4"/>
  <c r="AO39" i="4"/>
  <c r="AN81" i="4" s="1"/>
  <c r="AN38" i="4"/>
  <c r="AO13" i="4"/>
  <c r="AN55" i="4" s="1"/>
  <c r="AN12" i="4"/>
  <c r="AO24" i="4"/>
  <c r="AN66" i="4" s="1"/>
  <c r="AN65" i="4" s="1"/>
  <c r="AN23" i="4"/>
  <c r="AP42" i="4"/>
  <c r="AO84" i="4" s="1"/>
  <c r="AO32" i="4"/>
  <c r="AN74" i="4" s="1"/>
  <c r="AN31" i="4"/>
  <c r="AM45" i="4"/>
  <c r="AO27" i="4"/>
  <c r="AN69" i="4" s="1"/>
  <c r="AN26" i="4"/>
  <c r="AO9" i="4"/>
  <c r="AN51" i="4" s="1"/>
  <c r="AN8" i="4"/>
  <c r="AP19" i="4"/>
  <c r="AO61" i="4" s="1"/>
  <c r="AO18" i="4"/>
  <c r="AL87" i="4"/>
  <c r="AM73" i="4"/>
  <c r="AL12" i="7" l="1"/>
  <c r="AG20" i="11"/>
  <c r="AH20" i="11" s="1"/>
  <c r="AI19" i="11"/>
  <c r="AJ19" i="11" s="1"/>
  <c r="AM16" i="7"/>
  <c r="AL14" i="3"/>
  <c r="AL13" i="3" s="1"/>
  <c r="AL42" i="3" s="1"/>
  <c r="AJ16" i="11"/>
  <c r="AJ48" i="3"/>
  <c r="AJ49" i="3" s="1"/>
  <c r="AI22" i="11"/>
  <c r="AJ23" i="11" s="1"/>
  <c r="AD9" i="11"/>
  <c r="AC6" i="11"/>
  <c r="AC4" i="11" s="1"/>
  <c r="AD18" i="11"/>
  <c r="AC15" i="11"/>
  <c r="AC14" i="11" s="1"/>
  <c r="AJ24" i="11"/>
  <c r="AI49" i="3"/>
  <c r="AH9" i="8"/>
  <c r="AH10" i="8" s="1"/>
  <c r="AN25" i="9"/>
  <c r="AN20" i="9"/>
  <c r="AO52" i="7" s="1"/>
  <c r="AO50" i="7" s="1"/>
  <c r="AO55" i="7" s="1"/>
  <c r="AM15" i="3"/>
  <c r="AL99" i="4"/>
  <c r="AM18" i="3" s="1"/>
  <c r="AM13" i="7"/>
  <c r="AM12" i="7" s="1"/>
  <c r="AO32" i="7"/>
  <c r="AO29" i="7" s="1"/>
  <c r="AO34" i="3"/>
  <c r="AO31" i="3" s="1"/>
  <c r="AN7" i="12" s="1"/>
  <c r="AN8" i="12" s="1"/>
  <c r="AN9" i="12" s="1"/>
  <c r="AJ7" i="11"/>
  <c r="AK46" i="3"/>
  <c r="AK41" i="7" s="1"/>
  <c r="AK39" i="7" s="1"/>
  <c r="AK8" i="7" s="1"/>
  <c r="AK42" i="7" s="1"/>
  <c r="AK70" i="7" s="1"/>
  <c r="AF17" i="11"/>
  <c r="AD5" i="11"/>
  <c r="AD71" i="7"/>
  <c r="AE69" i="7" s="1"/>
  <c r="AF8" i="11"/>
  <c r="BU26" i="10"/>
  <c r="BU33" i="10" s="1"/>
  <c r="BU24" i="10"/>
  <c r="BU31" i="10" s="1"/>
  <c r="BU25" i="10"/>
  <c r="BU32" i="10" s="1"/>
  <c r="AN23" i="10"/>
  <c r="AN22" i="10" s="1"/>
  <c r="AO44" i="3" s="1"/>
  <c r="AM29" i="10"/>
  <c r="AO12" i="11" s="1"/>
  <c r="BV27" i="10"/>
  <c r="BV34" i="10" s="1"/>
  <c r="BV28" i="10"/>
  <c r="BV35" i="10" s="1"/>
  <c r="AT19" i="9"/>
  <c r="AT23" i="9"/>
  <c r="BU22" i="9"/>
  <c r="BU26" i="9" s="1"/>
  <c r="BV18" i="9" s="1"/>
  <c r="AO60" i="4"/>
  <c r="AN68" i="4"/>
  <c r="AN80" i="4"/>
  <c r="AQ43" i="4"/>
  <c r="AO85" i="4"/>
  <c r="AP14" i="4"/>
  <c r="AN56" i="4"/>
  <c r="AS22" i="4"/>
  <c r="AQ64" i="4"/>
  <c r="AX10" i="4"/>
  <c r="AV52" i="4"/>
  <c r="AQ36" i="4"/>
  <c r="AO78" i="4"/>
  <c r="AP11" i="4"/>
  <c r="AN53" i="4"/>
  <c r="AN50" i="4" s="1"/>
  <c r="AW21" i="4"/>
  <c r="AU63" i="4"/>
  <c r="AR16" i="4"/>
  <c r="AP58" i="4"/>
  <c r="AR20" i="4"/>
  <c r="AP62" i="4"/>
  <c r="AN45" i="4"/>
  <c r="AS25" i="4"/>
  <c r="AQ67" i="4"/>
  <c r="AQ40" i="4"/>
  <c r="AO82" i="4"/>
  <c r="AS33" i="4"/>
  <c r="AQ75" i="4"/>
  <c r="AQ28" i="4"/>
  <c r="AO70" i="4"/>
  <c r="AQ30" i="4"/>
  <c r="AO72" i="4"/>
  <c r="AQ15" i="4"/>
  <c r="AO57" i="4"/>
  <c r="AP44" i="4"/>
  <c r="AP41" i="4" s="1"/>
  <c r="AN86" i="4"/>
  <c r="AN83" i="4" s="1"/>
  <c r="AQ37" i="4"/>
  <c r="AO79" i="4"/>
  <c r="AM87" i="4"/>
  <c r="AQ35" i="4"/>
  <c r="AO77" i="4"/>
  <c r="AS34" i="4"/>
  <c r="AQ76" i="4"/>
  <c r="AR17" i="4"/>
  <c r="AP59" i="4"/>
  <c r="AQ29" i="4"/>
  <c r="AO71" i="4"/>
  <c r="AQ42" i="4"/>
  <c r="AP84" i="4" s="1"/>
  <c r="AP9" i="4"/>
  <c r="AO51" i="4" s="1"/>
  <c r="AO8" i="4"/>
  <c r="AP24" i="4"/>
  <c r="AO66" i="4" s="1"/>
  <c r="AO65" i="4" s="1"/>
  <c r="AO23" i="4"/>
  <c r="AP27" i="4"/>
  <c r="AO69" i="4" s="1"/>
  <c r="AO26" i="4"/>
  <c r="AP13" i="4"/>
  <c r="AO55" i="4" s="1"/>
  <c r="AO12" i="4"/>
  <c r="AQ19" i="4"/>
  <c r="AP61" i="4" s="1"/>
  <c r="AP60" i="4" s="1"/>
  <c r="AP18" i="4"/>
  <c r="AP32" i="4"/>
  <c r="AO74" i="4" s="1"/>
  <c r="AO31" i="4"/>
  <c r="AP39" i="4"/>
  <c r="AO81" i="4" s="1"/>
  <c r="AO38" i="4"/>
  <c r="AN54" i="4"/>
  <c r="AN73" i="4"/>
  <c r="AJ10" i="11" l="1"/>
  <c r="AK10" i="11" s="1"/>
  <c r="AH11" i="11"/>
  <c r="AI11" i="11" s="1"/>
  <c r="AJ22" i="11"/>
  <c r="AK23" i="11" s="1"/>
  <c r="AK48" i="3"/>
  <c r="AL24" i="11" s="1"/>
  <c r="AI9" i="8"/>
  <c r="AI10" i="8" s="1"/>
  <c r="AK24" i="11"/>
  <c r="AK7" i="11"/>
  <c r="AN16" i="7"/>
  <c r="AM14" i="3"/>
  <c r="AM13" i="3" s="1"/>
  <c r="AM42" i="3" s="1"/>
  <c r="AE18" i="11"/>
  <c r="AD15" i="11"/>
  <c r="AD14" i="11" s="1"/>
  <c r="AE9" i="11"/>
  <c r="AD6" i="11"/>
  <c r="AD4" i="11" s="1"/>
  <c r="AO21" i="9"/>
  <c r="AO17" i="9"/>
  <c r="AO16" i="9" s="1"/>
  <c r="AN24" i="9"/>
  <c r="AP21" i="11" s="1"/>
  <c r="AN13" i="7"/>
  <c r="AO41" i="3"/>
  <c r="AO10" i="12"/>
  <c r="AM99" i="4"/>
  <c r="AN18" i="3" s="1"/>
  <c r="AN15" i="3"/>
  <c r="AO80" i="4"/>
  <c r="AL46" i="3"/>
  <c r="AL41" i="7" s="1"/>
  <c r="AL39" i="7" s="1"/>
  <c r="AL8" i="7" s="1"/>
  <c r="AL42" i="7" s="1"/>
  <c r="AK16" i="11"/>
  <c r="AT27" i="9"/>
  <c r="AU23" i="9" s="1"/>
  <c r="AE5" i="11"/>
  <c r="AE71" i="7"/>
  <c r="AF69" i="7" s="1"/>
  <c r="AG8" i="11"/>
  <c r="AG17" i="11"/>
  <c r="AN30" i="10"/>
  <c r="BW28" i="10"/>
  <c r="BW35" i="10" s="1"/>
  <c r="BV26" i="10"/>
  <c r="BV33" i="10" s="1"/>
  <c r="BW27" i="10"/>
  <c r="BW34" i="10" s="1"/>
  <c r="BV25" i="10"/>
  <c r="BV32" i="10" s="1"/>
  <c r="AO23" i="10"/>
  <c r="AO22" i="10" s="1"/>
  <c r="AP44" i="3" s="1"/>
  <c r="AN29" i="10"/>
  <c r="AP12" i="11" s="1"/>
  <c r="BV24" i="10"/>
  <c r="BV31" i="10" s="1"/>
  <c r="BV22" i="9"/>
  <c r="BV26" i="9" s="1"/>
  <c r="BW18" i="9" s="1"/>
  <c r="AO68" i="4"/>
  <c r="AQ44" i="4"/>
  <c r="AQ41" i="4" s="1"/>
  <c r="AO86" i="4"/>
  <c r="AT33" i="4"/>
  <c r="AR75" i="4"/>
  <c r="AS16" i="4"/>
  <c r="AQ58" i="4"/>
  <c r="AY10" i="4"/>
  <c r="AW52" i="4"/>
  <c r="AR35" i="4"/>
  <c r="AP77" i="4"/>
  <c r="AR15" i="4"/>
  <c r="AP57" i="4"/>
  <c r="AR40" i="4"/>
  <c r="AP82" i="4"/>
  <c r="AS17" i="4"/>
  <c r="AQ59" i="4"/>
  <c r="AR37" i="4"/>
  <c r="AP79" i="4"/>
  <c r="AQ11" i="4"/>
  <c r="AO53" i="4"/>
  <c r="AQ14" i="4"/>
  <c r="AO56" i="4"/>
  <c r="AO54" i="4" s="1"/>
  <c r="AX21" i="4"/>
  <c r="AV63" i="4"/>
  <c r="AR30" i="4"/>
  <c r="AP72" i="4"/>
  <c r="AT25" i="4"/>
  <c r="AR67" i="4"/>
  <c r="AR28" i="4"/>
  <c r="AP70" i="4"/>
  <c r="AO83" i="4"/>
  <c r="AR29" i="4"/>
  <c r="AP71" i="4"/>
  <c r="AT22" i="4"/>
  <c r="AR64" i="4"/>
  <c r="AO50" i="4"/>
  <c r="AT34" i="4"/>
  <c r="AR76" i="4"/>
  <c r="AS20" i="4"/>
  <c r="AQ62" i="4"/>
  <c r="AR36" i="4"/>
  <c r="AP78" i="4"/>
  <c r="AR43" i="4"/>
  <c r="AP85" i="4"/>
  <c r="AQ39" i="4"/>
  <c r="AP81" i="4" s="1"/>
  <c r="AP38" i="4"/>
  <c r="AQ32" i="4"/>
  <c r="AP74" i="4" s="1"/>
  <c r="AP31" i="4"/>
  <c r="AO45" i="4"/>
  <c r="AR19" i="4"/>
  <c r="AQ61" i="4" s="1"/>
  <c r="AQ18" i="4"/>
  <c r="AQ9" i="4"/>
  <c r="AP51" i="4" s="1"/>
  <c r="AP8" i="4"/>
  <c r="AQ27" i="4"/>
  <c r="AP69" i="4" s="1"/>
  <c r="AP26" i="4"/>
  <c r="AQ24" i="4"/>
  <c r="AP66" i="4" s="1"/>
  <c r="AP65" i="4" s="1"/>
  <c r="AP23" i="4"/>
  <c r="AQ13" i="4"/>
  <c r="AP55" i="4" s="1"/>
  <c r="AP12" i="4"/>
  <c r="AR42" i="4"/>
  <c r="AQ84" i="4" s="1"/>
  <c r="AO73" i="4"/>
  <c r="AN87" i="4"/>
  <c r="AK19" i="11" l="1"/>
  <c r="AL19" i="11" s="1"/>
  <c r="AN12" i="7"/>
  <c r="AL16" i="11"/>
  <c r="AI20" i="11"/>
  <c r="AJ20" i="11" s="1"/>
  <c r="AK49" i="3"/>
  <c r="AJ9" i="8"/>
  <c r="AJ10" i="8" s="1"/>
  <c r="AK11" i="8" s="1"/>
  <c r="AL51" i="7" s="1"/>
  <c r="AL50" i="7" s="1"/>
  <c r="AL55" i="7" s="1"/>
  <c r="AL70" i="7" s="1"/>
  <c r="AK22" i="11"/>
  <c r="AL23" i="11" s="1"/>
  <c r="AL22" i="11" s="1"/>
  <c r="AM23" i="11" s="1"/>
  <c r="AU19" i="9"/>
  <c r="AL48" i="3"/>
  <c r="AL10" i="11"/>
  <c r="AM10" i="11" s="1"/>
  <c r="AO16" i="7"/>
  <c r="AN14" i="3"/>
  <c r="AN13" i="3" s="1"/>
  <c r="AN42" i="3" s="1"/>
  <c r="AF9" i="11"/>
  <c r="AE6" i="11"/>
  <c r="AE4" i="11" s="1"/>
  <c r="AF18" i="11"/>
  <c r="AE15" i="11"/>
  <c r="AE14" i="11" s="1"/>
  <c r="AO13" i="7"/>
  <c r="AN99" i="4"/>
  <c r="AO18" i="3" s="1"/>
  <c r="AO15" i="3"/>
  <c r="AP34" i="3"/>
  <c r="AP31" i="3" s="1"/>
  <c r="AO7" i="12" s="1"/>
  <c r="AO8" i="12" s="1"/>
  <c r="AO9" i="12" s="1"/>
  <c r="AP32" i="7"/>
  <c r="AP29" i="7" s="1"/>
  <c r="AO25" i="9"/>
  <c r="AO20" i="9"/>
  <c r="AP52" i="7" s="1"/>
  <c r="AP10" i="12"/>
  <c r="AP40" i="7"/>
  <c r="AM46" i="3"/>
  <c r="AM41" i="7" s="1"/>
  <c r="AM39" i="7" s="1"/>
  <c r="AM8" i="7" s="1"/>
  <c r="AM42" i="7" s="1"/>
  <c r="AM70" i="7" s="1"/>
  <c r="AL7" i="11"/>
  <c r="AM7" i="11" s="1"/>
  <c r="AH8" i="11"/>
  <c r="AF71" i="7"/>
  <c r="AG69" i="7" s="1"/>
  <c r="AF5" i="11"/>
  <c r="AH17" i="11"/>
  <c r="BW24" i="10"/>
  <c r="BW31" i="10" s="1"/>
  <c r="BX28" i="10"/>
  <c r="BX35" i="10" s="1"/>
  <c r="BX27" i="10"/>
  <c r="BX34" i="10" s="1"/>
  <c r="BW25" i="10"/>
  <c r="BW32" i="10" s="1"/>
  <c r="BW26" i="10"/>
  <c r="BW33" i="10" s="1"/>
  <c r="AO30" i="10"/>
  <c r="AU27" i="9"/>
  <c r="BW22" i="9"/>
  <c r="BW26" i="9" s="1"/>
  <c r="BX18" i="9" s="1"/>
  <c r="AP68" i="4"/>
  <c r="AP80" i="4"/>
  <c r="AQ60" i="4"/>
  <c r="AS29" i="4"/>
  <c r="AQ71" i="4"/>
  <c r="AT20" i="4"/>
  <c r="AR62" i="4"/>
  <c r="AZ21" i="4"/>
  <c r="AW63" i="4"/>
  <c r="AT17" i="4"/>
  <c r="AR59" i="4"/>
  <c r="AZ10" i="4"/>
  <c r="AX52" i="4"/>
  <c r="AU34" i="4"/>
  <c r="AS76" i="4"/>
  <c r="AT16" i="4"/>
  <c r="AR58" i="4"/>
  <c r="AS43" i="4"/>
  <c r="AQ85" i="4"/>
  <c r="AU25" i="4"/>
  <c r="AS67" i="4"/>
  <c r="AR11" i="4"/>
  <c r="AP53" i="4"/>
  <c r="AP50" i="4" s="1"/>
  <c r="AS15" i="4"/>
  <c r="AQ57" i="4"/>
  <c r="AU33" i="4"/>
  <c r="AS75" i="4"/>
  <c r="AS28" i="4"/>
  <c r="AQ70" i="4"/>
  <c r="AS40" i="4"/>
  <c r="AQ82" i="4"/>
  <c r="AU22" i="4"/>
  <c r="AS64" i="4"/>
  <c r="AR14" i="4"/>
  <c r="AP56" i="4"/>
  <c r="AS36" i="4"/>
  <c r="AQ78" i="4"/>
  <c r="AS30" i="4"/>
  <c r="AQ72" i="4"/>
  <c r="AS37" i="4"/>
  <c r="AQ79" i="4"/>
  <c r="AS35" i="4"/>
  <c r="AQ77" i="4"/>
  <c r="AR44" i="4"/>
  <c r="AR41" i="4" s="1"/>
  <c r="AP86" i="4"/>
  <c r="AP83" i="4" s="1"/>
  <c r="AS42" i="4"/>
  <c r="AR84" i="4" s="1"/>
  <c r="AR13" i="4"/>
  <c r="AQ55" i="4" s="1"/>
  <c r="AQ12" i="4"/>
  <c r="AR24" i="4"/>
  <c r="AQ66" i="4" s="1"/>
  <c r="AQ65" i="4" s="1"/>
  <c r="AQ23" i="4"/>
  <c r="AR32" i="4"/>
  <c r="AQ74" i="4" s="1"/>
  <c r="AQ31" i="4"/>
  <c r="AR9" i="4"/>
  <c r="AQ51" i="4" s="1"/>
  <c r="AQ8" i="4"/>
  <c r="AS19" i="4"/>
  <c r="AR61" i="4" s="1"/>
  <c r="AR18" i="4"/>
  <c r="AR27" i="4"/>
  <c r="AQ69" i="4" s="1"/>
  <c r="AQ26" i="4"/>
  <c r="AP45" i="4"/>
  <c r="AR39" i="4"/>
  <c r="AQ81" i="4" s="1"/>
  <c r="AQ38" i="4"/>
  <c r="AP73" i="4"/>
  <c r="AO87" i="4"/>
  <c r="AP54" i="4"/>
  <c r="AM19" i="11" l="1"/>
  <c r="AN19" i="11" s="1"/>
  <c r="AJ11" i="11"/>
  <c r="AK11" i="11" s="1"/>
  <c r="AM25" i="11"/>
  <c r="AM24" i="11"/>
  <c r="D12" i="13"/>
  <c r="AK9" i="8"/>
  <c r="AK10" i="8" s="1"/>
  <c r="AM48" i="3"/>
  <c r="AM49" i="3" s="1"/>
  <c r="AN10" i="11"/>
  <c r="AO10" i="11" s="1"/>
  <c r="AL49" i="3"/>
  <c r="AO12" i="7"/>
  <c r="AP16" i="7"/>
  <c r="AO14" i="3"/>
  <c r="AO13" i="3" s="1"/>
  <c r="AO42" i="3" s="1"/>
  <c r="AG18" i="11"/>
  <c r="AF15" i="11"/>
  <c r="AF14" i="11" s="1"/>
  <c r="AG9" i="11"/>
  <c r="AF6" i="11"/>
  <c r="AF4" i="11" s="1"/>
  <c r="AN46" i="3"/>
  <c r="AN41" i="7" s="1"/>
  <c r="AN39" i="7" s="1"/>
  <c r="AN8" i="7" s="1"/>
  <c r="AN42" i="7" s="1"/>
  <c r="AN70" i="7" s="1"/>
  <c r="AP17" i="9"/>
  <c r="AP16" i="9" s="1"/>
  <c r="AP21" i="9"/>
  <c r="AO24" i="9"/>
  <c r="AQ21" i="11" s="1"/>
  <c r="AM16" i="11"/>
  <c r="AN16" i="11" s="1"/>
  <c r="AQ10" i="12"/>
  <c r="AR40" i="7" s="1"/>
  <c r="AQ40" i="7"/>
  <c r="AP41" i="3"/>
  <c r="AO99" i="4"/>
  <c r="AP18" i="3" s="1"/>
  <c r="AP15" i="3"/>
  <c r="AP13" i="7"/>
  <c r="AI8" i="11"/>
  <c r="AG71" i="7"/>
  <c r="AH69" i="7" s="1"/>
  <c r="AG5" i="11"/>
  <c r="AI17" i="11"/>
  <c r="BX25" i="10"/>
  <c r="BX32" i="10" s="1"/>
  <c r="BY27" i="10"/>
  <c r="BY34" i="10" s="1"/>
  <c r="BY28" i="10"/>
  <c r="BY35" i="10" s="1"/>
  <c r="BX26" i="10"/>
  <c r="BX33" i="10" s="1"/>
  <c r="BX24" i="10"/>
  <c r="BX31" i="10" s="1"/>
  <c r="AP23" i="10"/>
  <c r="AP22" i="10" s="1"/>
  <c r="AQ44" i="3" s="1"/>
  <c r="AO29" i="10"/>
  <c r="AQ12" i="11" s="1"/>
  <c r="AV19" i="9"/>
  <c r="AV23" i="9"/>
  <c r="AV27" i="9"/>
  <c r="BX22" i="9"/>
  <c r="BX26" i="9" s="1"/>
  <c r="BY18" i="9" s="1"/>
  <c r="AR60" i="4"/>
  <c r="AQ68" i="4"/>
  <c r="AT37" i="4"/>
  <c r="AR79" i="4"/>
  <c r="AU17" i="4"/>
  <c r="AS59" i="4"/>
  <c r="AT30" i="4"/>
  <c r="AR72" i="4"/>
  <c r="AU16" i="4"/>
  <c r="AS58" i="4"/>
  <c r="BA21" i="4"/>
  <c r="AY63" i="4"/>
  <c r="AQ80" i="4"/>
  <c r="AT40" i="4"/>
  <c r="AR82" i="4"/>
  <c r="AS11" i="4"/>
  <c r="AQ53" i="4"/>
  <c r="AQ50" i="4" s="1"/>
  <c r="AV22" i="4"/>
  <c r="AT64" i="4"/>
  <c r="AS44" i="4"/>
  <c r="AS41" i="4" s="1"/>
  <c r="AQ86" i="4"/>
  <c r="AQ83" i="4" s="1"/>
  <c r="AU20" i="4"/>
  <c r="AS62" i="4"/>
  <c r="AT28" i="4"/>
  <c r="AR70" i="4"/>
  <c r="AV25" i="4"/>
  <c r="AT67" i="4"/>
  <c r="AT15" i="4"/>
  <c r="AR57" i="4"/>
  <c r="AV34" i="4"/>
  <c r="AT76" i="4"/>
  <c r="AT35" i="4"/>
  <c r="AR77" i="4"/>
  <c r="AS14" i="4"/>
  <c r="AQ56" i="4"/>
  <c r="AQ54" i="4" s="1"/>
  <c r="BA10" i="4"/>
  <c r="AY52" i="4"/>
  <c r="AT29" i="4"/>
  <c r="AR71" i="4"/>
  <c r="AR68" i="4" s="1"/>
  <c r="AT36" i="4"/>
  <c r="AR78" i="4"/>
  <c r="AV33" i="4"/>
  <c r="AT75" i="4"/>
  <c r="AT43" i="4"/>
  <c r="AR85" i="4"/>
  <c r="AS32" i="4"/>
  <c r="AR74" i="4" s="1"/>
  <c r="AR31" i="4"/>
  <c r="AS27" i="4"/>
  <c r="AR69" i="4" s="1"/>
  <c r="AR26" i="4"/>
  <c r="AP87" i="4"/>
  <c r="AS13" i="4"/>
  <c r="AR55" i="4" s="1"/>
  <c r="AR12" i="4"/>
  <c r="AQ45" i="4"/>
  <c r="AS39" i="4"/>
  <c r="AR81" i="4" s="1"/>
  <c r="AR38" i="4"/>
  <c r="AS24" i="4"/>
  <c r="AR66" i="4" s="1"/>
  <c r="AR65" i="4" s="1"/>
  <c r="AR23" i="4"/>
  <c r="AT19" i="4"/>
  <c r="AS61" i="4" s="1"/>
  <c r="AS18" i="4"/>
  <c r="AS9" i="4"/>
  <c r="AR51" i="4" s="1"/>
  <c r="AR8" i="4"/>
  <c r="AT42" i="4"/>
  <c r="AS84" i="4" s="1"/>
  <c r="AQ73" i="4"/>
  <c r="AK20" i="11" l="1"/>
  <c r="AL20" i="11" s="1"/>
  <c r="AM22" i="11"/>
  <c r="AN23" i="11" s="1"/>
  <c r="AN24" i="11"/>
  <c r="AL9" i="8"/>
  <c r="AL10" i="8" s="1"/>
  <c r="AN48" i="3"/>
  <c r="AM9" i="8" s="1"/>
  <c r="AM10" i="8" s="1"/>
  <c r="AO19" i="11"/>
  <c r="AP19" i="11" s="1"/>
  <c r="AP12" i="7"/>
  <c r="AQ16" i="7"/>
  <c r="AP14" i="3"/>
  <c r="AP13" i="3" s="1"/>
  <c r="AP42" i="3" s="1"/>
  <c r="AH18" i="11"/>
  <c r="AG15" i="11"/>
  <c r="AG14" i="11" s="1"/>
  <c r="AH9" i="11"/>
  <c r="AG6" i="11"/>
  <c r="AG4" i="11" s="1"/>
  <c r="AP99" i="4"/>
  <c r="AQ18" i="3" s="1"/>
  <c r="AQ15" i="3"/>
  <c r="AQ13" i="7"/>
  <c r="AP25" i="9"/>
  <c r="AP20" i="9"/>
  <c r="AQ52" i="7" s="1"/>
  <c r="AQ50" i="7" s="1"/>
  <c r="AQ55" i="7" s="1"/>
  <c r="AQ32" i="7"/>
  <c r="AQ29" i="7" s="1"/>
  <c r="AQ34" i="3"/>
  <c r="AQ31" i="3" s="1"/>
  <c r="AO46" i="3"/>
  <c r="AO41" i="7" s="1"/>
  <c r="AO39" i="7" s="1"/>
  <c r="AO8" i="7" s="1"/>
  <c r="AO42" i="7" s="1"/>
  <c r="AO70" i="7" s="1"/>
  <c r="AN7" i="11"/>
  <c r="AO7" i="11" s="1"/>
  <c r="AH5" i="11"/>
  <c r="AH71" i="7"/>
  <c r="AI69" i="7" s="1"/>
  <c r="AJ17" i="11"/>
  <c r="AJ8" i="11"/>
  <c r="BY24" i="10"/>
  <c r="BY31" i="10" s="1"/>
  <c r="BY25" i="10"/>
  <c r="BY32" i="10" s="1"/>
  <c r="BY26" i="10"/>
  <c r="BY33" i="10" s="1"/>
  <c r="BZ28" i="10"/>
  <c r="BZ35" i="10" s="1"/>
  <c r="BZ27" i="10"/>
  <c r="BZ34" i="10" s="1"/>
  <c r="AP30" i="10"/>
  <c r="AW19" i="9"/>
  <c r="AW23" i="9"/>
  <c r="BY22" i="9"/>
  <c r="BY26" i="9" s="1"/>
  <c r="BZ18" i="9" s="1"/>
  <c r="AR45" i="4"/>
  <c r="AS60" i="4"/>
  <c r="AU36" i="4"/>
  <c r="AS78" i="4"/>
  <c r="AU35" i="4"/>
  <c r="AS77" i="4"/>
  <c r="AU28" i="4"/>
  <c r="AS70" i="4"/>
  <c r="AT11" i="4"/>
  <c r="AR53" i="4"/>
  <c r="AU30" i="4"/>
  <c r="AS72" i="4"/>
  <c r="AR80" i="4"/>
  <c r="AU29" i="4"/>
  <c r="AS71" i="4"/>
  <c r="AW34" i="4"/>
  <c r="AU76" i="4"/>
  <c r="AV20" i="4"/>
  <c r="AT62" i="4"/>
  <c r="AU40" i="4"/>
  <c r="AS82" i="4"/>
  <c r="AU43" i="4"/>
  <c r="AS85" i="4"/>
  <c r="AV17" i="4"/>
  <c r="AT59" i="4"/>
  <c r="BB21" i="4"/>
  <c r="AZ63" i="4"/>
  <c r="AU15" i="4"/>
  <c r="AS57" i="4"/>
  <c r="AT44" i="4"/>
  <c r="AT41" i="4" s="1"/>
  <c r="AR86" i="4"/>
  <c r="AR83" i="4" s="1"/>
  <c r="AW33" i="4"/>
  <c r="AU75" i="4"/>
  <c r="AT14" i="4"/>
  <c r="AR56" i="4"/>
  <c r="AR54" i="4" s="1"/>
  <c r="AW25" i="4"/>
  <c r="AU67" i="4"/>
  <c r="AW22" i="4"/>
  <c r="AU64" i="4"/>
  <c r="AU37" i="4"/>
  <c r="AS79" i="4"/>
  <c r="AQ87" i="4"/>
  <c r="AR50" i="4"/>
  <c r="BB10" i="4"/>
  <c r="AZ52" i="4"/>
  <c r="AV16" i="4"/>
  <c r="AT58" i="4"/>
  <c r="AT9" i="4"/>
  <c r="AS51" i="4" s="1"/>
  <c r="AS8" i="4"/>
  <c r="AT13" i="4"/>
  <c r="AS55" i="4" s="1"/>
  <c r="AS12" i="4"/>
  <c r="AU19" i="4"/>
  <c r="AT61" i="4" s="1"/>
  <c r="AT18" i="4"/>
  <c r="AT27" i="4"/>
  <c r="AS69" i="4" s="1"/>
  <c r="AS26" i="4"/>
  <c r="AT24" i="4"/>
  <c r="AS66" i="4" s="1"/>
  <c r="AS65" i="4" s="1"/>
  <c r="AS23" i="4"/>
  <c r="AU42" i="4"/>
  <c r="AT84" i="4" s="1"/>
  <c r="AT39" i="4"/>
  <c r="AS81" i="4" s="1"/>
  <c r="AS80" i="4" s="1"/>
  <c r="AS38" i="4"/>
  <c r="AT32" i="4"/>
  <c r="AS74" i="4" s="1"/>
  <c r="AS31" i="4"/>
  <c r="AR73" i="4"/>
  <c r="AQ12" i="7" l="1"/>
  <c r="AL11" i="11"/>
  <c r="AM11" i="11" s="1"/>
  <c r="AN22" i="11"/>
  <c r="AO23" i="11" s="1"/>
  <c r="AO24" i="11"/>
  <c r="AN49" i="3"/>
  <c r="AP7" i="12"/>
  <c r="AP8" i="12" s="1"/>
  <c r="AP9" i="12" s="1"/>
  <c r="AQ41" i="3" s="1"/>
  <c r="AP10" i="11"/>
  <c r="AQ10" i="11" s="1"/>
  <c r="AR16" i="7"/>
  <c r="AQ14" i="3"/>
  <c r="AI9" i="11"/>
  <c r="AH6" i="11"/>
  <c r="AH4" i="11" s="1"/>
  <c r="AI18" i="11"/>
  <c r="AH15" i="11"/>
  <c r="AH14" i="11" s="1"/>
  <c r="AQ99" i="4"/>
  <c r="AR18" i="3" s="1"/>
  <c r="AR15" i="3"/>
  <c r="AP46" i="3"/>
  <c r="AP41" i="7" s="1"/>
  <c r="AP39" i="7" s="1"/>
  <c r="AP8" i="7" s="1"/>
  <c r="AP42" i="7" s="1"/>
  <c r="AQ21" i="9"/>
  <c r="AQ17" i="9"/>
  <c r="AQ16" i="9" s="1"/>
  <c r="AP24" i="9"/>
  <c r="AR21" i="11" s="1"/>
  <c r="AR13" i="7"/>
  <c r="AO48" i="3"/>
  <c r="AO16" i="11"/>
  <c r="AP16" i="11" s="1"/>
  <c r="AI71" i="7"/>
  <c r="AJ69" i="7" s="1"/>
  <c r="AI5" i="11"/>
  <c r="AK8" i="11"/>
  <c r="AK17" i="11"/>
  <c r="BZ25" i="10"/>
  <c r="BZ32" i="10" s="1"/>
  <c r="CA28" i="10"/>
  <c r="CA35" i="10" s="1"/>
  <c r="AQ23" i="10"/>
  <c r="AQ22" i="10" s="1"/>
  <c r="AR44" i="3" s="1"/>
  <c r="AP29" i="10"/>
  <c r="AR12" i="11" s="1"/>
  <c r="CA27" i="10"/>
  <c r="CA34" i="10" s="1"/>
  <c r="BZ26" i="10"/>
  <c r="BZ33" i="10" s="1"/>
  <c r="BZ24" i="10"/>
  <c r="BZ31" i="10" s="1"/>
  <c r="AW27" i="9"/>
  <c r="BZ22" i="9"/>
  <c r="BZ26" i="9" s="1"/>
  <c r="CA18" i="9" s="1"/>
  <c r="AS68" i="4"/>
  <c r="AT60" i="4"/>
  <c r="AU11" i="4"/>
  <c r="AS53" i="4"/>
  <c r="AS50" i="4" s="1"/>
  <c r="AV37" i="4"/>
  <c r="AT79" i="4"/>
  <c r="AX33" i="4"/>
  <c r="AV75" i="4"/>
  <c r="AW17" i="4"/>
  <c r="AU59" i="4"/>
  <c r="AX34" i="4"/>
  <c r="AV76" i="4"/>
  <c r="AW16" i="4"/>
  <c r="AU58" i="4"/>
  <c r="AV28" i="4"/>
  <c r="AT70" i="4"/>
  <c r="AV43" i="4"/>
  <c r="AT85" i="4"/>
  <c r="BC10" i="4"/>
  <c r="BA52" i="4"/>
  <c r="AV35" i="4"/>
  <c r="AT77" i="4"/>
  <c r="AX25" i="4"/>
  <c r="AV67" i="4"/>
  <c r="AV15" i="4"/>
  <c r="AT57" i="4"/>
  <c r="AV40" i="4"/>
  <c r="AT82" i="4"/>
  <c r="AV29" i="4"/>
  <c r="AT71" i="4"/>
  <c r="AV30" i="4"/>
  <c r="AT72" i="4"/>
  <c r="AV36" i="4"/>
  <c r="AT78" i="4"/>
  <c r="AX22" i="4"/>
  <c r="AV64" i="4"/>
  <c r="AU44" i="4"/>
  <c r="AU41" i="4" s="1"/>
  <c r="AS86" i="4"/>
  <c r="AS83" i="4" s="1"/>
  <c r="AU14" i="4"/>
  <c r="AS56" i="4"/>
  <c r="AS54" i="4" s="1"/>
  <c r="BC21" i="4"/>
  <c r="BA63" i="4"/>
  <c r="AW20" i="4"/>
  <c r="AU62" i="4"/>
  <c r="AU32" i="4"/>
  <c r="AT74" i="4" s="1"/>
  <c r="AT31" i="4"/>
  <c r="AU39" i="4"/>
  <c r="AT81" i="4" s="1"/>
  <c r="AT38" i="4"/>
  <c r="AU13" i="4"/>
  <c r="AT55" i="4" s="1"/>
  <c r="AT12" i="4"/>
  <c r="AS45" i="4"/>
  <c r="AU27" i="4"/>
  <c r="AT69" i="4" s="1"/>
  <c r="AT26" i="4"/>
  <c r="AV19" i="4"/>
  <c r="AU61" i="4" s="1"/>
  <c r="AU18" i="4"/>
  <c r="AV42" i="4"/>
  <c r="AU84" i="4" s="1"/>
  <c r="AU24" i="4"/>
  <c r="AT66" i="4" s="1"/>
  <c r="AT65" i="4" s="1"/>
  <c r="AT23" i="4"/>
  <c r="AU9" i="4"/>
  <c r="AT51" i="4" s="1"/>
  <c r="AT8" i="4"/>
  <c r="AS73" i="4"/>
  <c r="AR87" i="4"/>
  <c r="AQ19" i="11" l="1"/>
  <c r="AR19" i="11" s="1"/>
  <c r="AO22" i="11"/>
  <c r="AP23" i="11" s="1"/>
  <c r="AM20" i="11"/>
  <c r="AN20" i="11" s="1"/>
  <c r="AQ13" i="3"/>
  <c r="AQ42" i="3" s="1"/>
  <c r="AQ46" i="3" s="1"/>
  <c r="AQ41" i="7" s="1"/>
  <c r="AQ39" i="7" s="1"/>
  <c r="AQ8" i="7" s="1"/>
  <c r="AQ42" i="7" s="1"/>
  <c r="AQ70" i="7" s="1"/>
  <c r="AR12" i="7"/>
  <c r="AR10" i="11"/>
  <c r="AS10" i="11" s="1"/>
  <c r="AS19" i="11"/>
  <c r="AT19" i="11" s="1"/>
  <c r="AS16" i="7"/>
  <c r="AR14" i="3"/>
  <c r="AJ18" i="11"/>
  <c r="AI15" i="11"/>
  <c r="AI14" i="11" s="1"/>
  <c r="AJ9" i="11"/>
  <c r="AI6" i="11"/>
  <c r="AI4" i="11" s="1"/>
  <c r="AQ30" i="10"/>
  <c r="AR32" i="7"/>
  <c r="AR29" i="7" s="1"/>
  <c r="AR34" i="3"/>
  <c r="AR31" i="3" s="1"/>
  <c r="AQ7" i="12" s="1"/>
  <c r="AQ8" i="12" s="1"/>
  <c r="AQ9" i="12" s="1"/>
  <c r="AP24" i="11"/>
  <c r="AO49" i="3"/>
  <c r="AN9" i="8"/>
  <c r="AN10" i="8" s="1"/>
  <c r="AO11" i="8" s="1"/>
  <c r="AP51" i="7" s="1"/>
  <c r="AP48" i="3"/>
  <c r="AS13" i="7"/>
  <c r="AQ25" i="9"/>
  <c r="AQ20" i="9"/>
  <c r="AR52" i="7" s="1"/>
  <c r="AR50" i="7" s="1"/>
  <c r="AR55" i="7" s="1"/>
  <c r="AT80" i="4"/>
  <c r="AR99" i="4"/>
  <c r="AS18" i="3" s="1"/>
  <c r="AS15" i="3"/>
  <c r="AU60" i="4"/>
  <c r="AP7" i="11"/>
  <c r="AQ7" i="11" s="1"/>
  <c r="AL17" i="11"/>
  <c r="AJ5" i="11"/>
  <c r="AJ71" i="7"/>
  <c r="AK69" i="7" s="1"/>
  <c r="AL8" i="11"/>
  <c r="CB28" i="10"/>
  <c r="CB35" i="10" s="1"/>
  <c r="CA26" i="10"/>
  <c r="CA33" i="10" s="1"/>
  <c r="CA24" i="10"/>
  <c r="CA31" i="10" s="1"/>
  <c r="CB27" i="10"/>
  <c r="CB34" i="10" s="1"/>
  <c r="AR23" i="10"/>
  <c r="AR22" i="10" s="1"/>
  <c r="AS44" i="3" s="1"/>
  <c r="AQ29" i="10"/>
  <c r="AS12" i="11" s="1"/>
  <c r="CA25" i="10"/>
  <c r="CA32" i="10" s="1"/>
  <c r="AX19" i="9"/>
  <c r="AX23" i="9"/>
  <c r="AX27" i="9" s="1"/>
  <c r="CA22" i="9"/>
  <c r="CA26" i="9" s="1"/>
  <c r="CB18" i="9" s="1"/>
  <c r="AT68" i="4"/>
  <c r="BD10" i="4"/>
  <c r="BB52" i="4"/>
  <c r="AZ25" i="4"/>
  <c r="AW67" i="4"/>
  <c r="AV14" i="4"/>
  <c r="AT56" i="4"/>
  <c r="AT54" i="4" s="1"/>
  <c r="AW30" i="4"/>
  <c r="AU72" i="4"/>
  <c r="AW28" i="4"/>
  <c r="AU70" i="4"/>
  <c r="AV44" i="4"/>
  <c r="AV41" i="4" s="1"/>
  <c r="AT86" i="4"/>
  <c r="AT83" i="4" s="1"/>
  <c r="AW29" i="4"/>
  <c r="AU71" i="4"/>
  <c r="AW35" i="4"/>
  <c r="AU77" i="4"/>
  <c r="AX16" i="4"/>
  <c r="AV58" i="4"/>
  <c r="AW37" i="4"/>
  <c r="AU79" i="4"/>
  <c r="AX20" i="4"/>
  <c r="AV62" i="4"/>
  <c r="AZ33" i="4"/>
  <c r="AW75" i="4"/>
  <c r="AZ22" i="4"/>
  <c r="AW64" i="4"/>
  <c r="AW40" i="4"/>
  <c r="AU82" i="4"/>
  <c r="AZ34" i="4"/>
  <c r="AW76" i="4"/>
  <c r="AV11" i="4"/>
  <c r="AT53" i="4"/>
  <c r="AT50" i="4" s="1"/>
  <c r="BD21" i="4"/>
  <c r="BB63" i="4"/>
  <c r="AW36" i="4"/>
  <c r="AU78" i="4"/>
  <c r="AW15" i="4"/>
  <c r="AU57" i="4"/>
  <c r="AW43" i="4"/>
  <c r="AU85" i="4"/>
  <c r="AX17" i="4"/>
  <c r="AV59" i="4"/>
  <c r="AV24" i="4"/>
  <c r="AU66" i="4" s="1"/>
  <c r="AU65" i="4" s="1"/>
  <c r="AU23" i="4"/>
  <c r="AV13" i="4"/>
  <c r="AU55" i="4" s="1"/>
  <c r="AU12" i="4"/>
  <c r="AV9" i="4"/>
  <c r="AU51" i="4" s="1"/>
  <c r="AU8" i="4"/>
  <c r="AV39" i="4"/>
  <c r="AU81" i="4" s="1"/>
  <c r="AU38" i="4"/>
  <c r="AW19" i="4"/>
  <c r="AV61" i="4" s="1"/>
  <c r="AV18" i="4"/>
  <c r="AV27" i="4"/>
  <c r="AU69" i="4" s="1"/>
  <c r="AU26" i="4"/>
  <c r="AW42" i="4"/>
  <c r="AV84" i="4" s="1"/>
  <c r="AS87" i="4"/>
  <c r="AT45" i="4"/>
  <c r="AV32" i="4"/>
  <c r="AU74" i="4" s="1"/>
  <c r="AU31" i="4"/>
  <c r="AT73" i="4"/>
  <c r="AP22" i="11" l="1"/>
  <c r="AQ23" i="11" s="1"/>
  <c r="AN11" i="11"/>
  <c r="AO11" i="11" s="1"/>
  <c r="AQ48" i="3"/>
  <c r="AQ49" i="3" s="1"/>
  <c r="AT10" i="11"/>
  <c r="AU10" i="11" s="1"/>
  <c r="AS12" i="7"/>
  <c r="AT16" i="7"/>
  <c r="AS14" i="3"/>
  <c r="AK9" i="11"/>
  <c r="AJ6" i="11"/>
  <c r="AJ4" i="11" s="1"/>
  <c r="AK18" i="11"/>
  <c r="AJ15" i="11"/>
  <c r="AJ14" i="11" s="1"/>
  <c r="AP50" i="7"/>
  <c r="AP55" i="7" s="1"/>
  <c r="AP70" i="7" s="1"/>
  <c r="AQ25" i="11"/>
  <c r="AR21" i="9"/>
  <c r="AR17" i="9"/>
  <c r="AR16" i="9" s="1"/>
  <c r="AQ24" i="9"/>
  <c r="AS21" i="11" s="1"/>
  <c r="AR41" i="3"/>
  <c r="AR13" i="3" s="1"/>
  <c r="AR42" i="3" s="1"/>
  <c r="AR10" i="12"/>
  <c r="AR30" i="10"/>
  <c r="AT15" i="3"/>
  <c r="AS99" i="4"/>
  <c r="AT18" i="3" s="1"/>
  <c r="AQ24" i="11"/>
  <c r="AP49" i="3"/>
  <c r="AO9" i="8"/>
  <c r="AO10" i="8" s="1"/>
  <c r="AT13" i="7"/>
  <c r="AQ16" i="11"/>
  <c r="AK71" i="7"/>
  <c r="AL69" i="7" s="1"/>
  <c r="AK5" i="11"/>
  <c r="AM8" i="11"/>
  <c r="AM17" i="11"/>
  <c r="CB26" i="10"/>
  <c r="CB33" i="10" s="1"/>
  <c r="CC27" i="10"/>
  <c r="CC34" i="10" s="1"/>
  <c r="CC28" i="10"/>
  <c r="CC35" i="10" s="1"/>
  <c r="CB25" i="10"/>
  <c r="CB32" i="10" s="1"/>
  <c r="AS23" i="10"/>
  <c r="AS22" i="10" s="1"/>
  <c r="AT44" i="3" s="1"/>
  <c r="AR29" i="10"/>
  <c r="AT12" i="11" s="1"/>
  <c r="CB24" i="10"/>
  <c r="CB31" i="10" s="1"/>
  <c r="AY19" i="9"/>
  <c r="AY23" i="9"/>
  <c r="CB22" i="9"/>
  <c r="CB26" i="9" s="1"/>
  <c r="CC18" i="9" s="1"/>
  <c r="AV60" i="4"/>
  <c r="AU80" i="4"/>
  <c r="AU68" i="4"/>
  <c r="AX15" i="4"/>
  <c r="AV57" i="4"/>
  <c r="BA33" i="4"/>
  <c r="AY75" i="4"/>
  <c r="AX35" i="4"/>
  <c r="AV77" i="4"/>
  <c r="AX30" i="4"/>
  <c r="AV72" i="4"/>
  <c r="BA34" i="4"/>
  <c r="AY76" i="4"/>
  <c r="AX36" i="4"/>
  <c r="AV78" i="4"/>
  <c r="AY20" i="4"/>
  <c r="AW62" i="4"/>
  <c r="AX29" i="4"/>
  <c r="AV71" i="4"/>
  <c r="AW14" i="4"/>
  <c r="AU56" i="4"/>
  <c r="AU54" i="4" s="1"/>
  <c r="AX40" i="4"/>
  <c r="AV82" i="4"/>
  <c r="AY17" i="4"/>
  <c r="AW59" i="4"/>
  <c r="BA25" i="4"/>
  <c r="AY67" i="4"/>
  <c r="BA22" i="4"/>
  <c r="AY64" i="4"/>
  <c r="BF21" i="4"/>
  <c r="BC63" i="4"/>
  <c r="AW44" i="4"/>
  <c r="AU86" i="4"/>
  <c r="AU83" i="4" s="1"/>
  <c r="AX43" i="4"/>
  <c r="AV85" i="4"/>
  <c r="AY16" i="4"/>
  <c r="AW58" i="4"/>
  <c r="AX28" i="4"/>
  <c r="AV70" i="4"/>
  <c r="BE10" i="4"/>
  <c r="BC52" i="4"/>
  <c r="AX37" i="4"/>
  <c r="AV79" i="4"/>
  <c r="AW11" i="4"/>
  <c r="AU53" i="4"/>
  <c r="AU50" i="4" s="1"/>
  <c r="AT87" i="4"/>
  <c r="AW39" i="4"/>
  <c r="AV81" i="4" s="1"/>
  <c r="AV80" i="4" s="1"/>
  <c r="AV38" i="4"/>
  <c r="AU45" i="4"/>
  <c r="AX42" i="4"/>
  <c r="AW84" i="4" s="1"/>
  <c r="AW9" i="4"/>
  <c r="AV51" i="4" s="1"/>
  <c r="AV8" i="4"/>
  <c r="AW27" i="4"/>
  <c r="AV69" i="4" s="1"/>
  <c r="AV26" i="4"/>
  <c r="AW13" i="4"/>
  <c r="AV55" i="4" s="1"/>
  <c r="AV12" i="4"/>
  <c r="AW32" i="4"/>
  <c r="AV74" i="4" s="1"/>
  <c r="AV31" i="4"/>
  <c r="AX19" i="4"/>
  <c r="AW61" i="4" s="1"/>
  <c r="AW18" i="4"/>
  <c r="AW24" i="4"/>
  <c r="AV66" i="4" s="1"/>
  <c r="AV23" i="4"/>
  <c r="AV65" i="4"/>
  <c r="AU73" i="4"/>
  <c r="AP9" i="8" l="1"/>
  <c r="AP10" i="8" s="1"/>
  <c r="AR24" i="11"/>
  <c r="AO20" i="11"/>
  <c r="AP20" i="11" s="1"/>
  <c r="AT12" i="7"/>
  <c r="AU19" i="11"/>
  <c r="AV19" i="11" s="1"/>
  <c r="AU16" i="7"/>
  <c r="AT14" i="3"/>
  <c r="AQ22" i="11"/>
  <c r="AR23" i="11" s="1"/>
  <c r="AR22" i="11" s="1"/>
  <c r="AS23" i="11" s="1"/>
  <c r="AL18" i="11"/>
  <c r="AK15" i="11"/>
  <c r="AK14" i="11" s="1"/>
  <c r="AL9" i="11"/>
  <c r="AK6" i="11"/>
  <c r="AK4" i="11" s="1"/>
  <c r="AU13" i="7"/>
  <c r="AS34" i="3"/>
  <c r="AS31" i="3" s="1"/>
  <c r="AR7" i="12" s="1"/>
  <c r="AR8" i="12" s="1"/>
  <c r="AR9" i="12" s="1"/>
  <c r="AS32" i="7"/>
  <c r="AS29" i="7" s="1"/>
  <c r="AS30" i="10"/>
  <c r="AT23" i="10" s="1"/>
  <c r="AT22" i="10" s="1"/>
  <c r="AU44" i="3" s="1"/>
  <c r="AR25" i="9"/>
  <c r="AR20" i="9"/>
  <c r="AS52" i="7" s="1"/>
  <c r="AS50" i="7" s="1"/>
  <c r="AS55" i="7" s="1"/>
  <c r="AR7" i="11"/>
  <c r="AR16" i="11"/>
  <c r="AY27" i="9"/>
  <c r="AZ19" i="9" s="1"/>
  <c r="AS10" i="12"/>
  <c r="AS40" i="7"/>
  <c r="AR46" i="3"/>
  <c r="AR41" i="7" s="1"/>
  <c r="AR39" i="7" s="1"/>
  <c r="AR8" i="7" s="1"/>
  <c r="AR42" i="7" s="1"/>
  <c r="AR70" i="7" s="1"/>
  <c r="AU15" i="3"/>
  <c r="AT99" i="4"/>
  <c r="AU18" i="3" s="1"/>
  <c r="AN17" i="11"/>
  <c r="AN8" i="11"/>
  <c r="AL5" i="11"/>
  <c r="AL71" i="7"/>
  <c r="AM69" i="7" s="1"/>
  <c r="CD27" i="10"/>
  <c r="CD34" i="10" s="1"/>
  <c r="CC25" i="10"/>
  <c r="CC32" i="10" s="1"/>
  <c r="CC24" i="10"/>
  <c r="CC31" i="10" s="1"/>
  <c r="CD28" i="10"/>
  <c r="CD35" i="10" s="1"/>
  <c r="CC26" i="10"/>
  <c r="CC33" i="10" s="1"/>
  <c r="CC22" i="9"/>
  <c r="CC26" i="9" s="1"/>
  <c r="CD18" i="9" s="1"/>
  <c r="AW60" i="4"/>
  <c r="AV68" i="4"/>
  <c r="AY30" i="4"/>
  <c r="AW72" i="4"/>
  <c r="BF10" i="4"/>
  <c r="BD52" i="4"/>
  <c r="AX44" i="4"/>
  <c r="AV86" i="4"/>
  <c r="AV83" i="4" s="1"/>
  <c r="AZ17" i="4"/>
  <c r="AX59" i="4"/>
  <c r="AZ20" i="4"/>
  <c r="AX62" i="4"/>
  <c r="AZ35" i="4"/>
  <c r="AW77" i="4"/>
  <c r="AZ28" i="4"/>
  <c r="AW70" i="4"/>
  <c r="BB25" i="4"/>
  <c r="AZ67" i="4"/>
  <c r="BB33" i="4"/>
  <c r="AZ75" i="4"/>
  <c r="AX11" i="4"/>
  <c r="AV53" i="4"/>
  <c r="AV50" i="4" s="1"/>
  <c r="AZ16" i="4"/>
  <c r="AX58" i="4"/>
  <c r="AY29" i="4"/>
  <c r="AW71" i="4"/>
  <c r="AV45" i="4"/>
  <c r="BG21" i="4"/>
  <c r="BE63" i="4"/>
  <c r="AY36" i="4"/>
  <c r="AW78" i="4"/>
  <c r="AW41" i="4"/>
  <c r="BB22" i="4"/>
  <c r="AZ64" i="4"/>
  <c r="AX14" i="4"/>
  <c r="AV56" i="4"/>
  <c r="AV54" i="4" s="1"/>
  <c r="BB34" i="4"/>
  <c r="AZ76" i="4"/>
  <c r="AZ15" i="4"/>
  <c r="AW57" i="4"/>
  <c r="AY40" i="4"/>
  <c r="AW82" i="4"/>
  <c r="AY37" i="4"/>
  <c r="AW79" i="4"/>
  <c r="AZ43" i="4"/>
  <c r="AW85" i="4"/>
  <c r="AU87" i="4"/>
  <c r="AY19" i="4"/>
  <c r="AX61" i="4" s="1"/>
  <c r="AX18" i="4"/>
  <c r="AX9" i="4"/>
  <c r="AW51" i="4" s="1"/>
  <c r="AW8" i="4"/>
  <c r="AX24" i="4"/>
  <c r="AW66" i="4" s="1"/>
  <c r="AW65" i="4" s="1"/>
  <c r="AW23" i="4"/>
  <c r="AX32" i="4"/>
  <c r="AW74" i="4" s="1"/>
  <c r="AW31" i="4"/>
  <c r="AY42" i="4"/>
  <c r="AX84" i="4" s="1"/>
  <c r="AX27" i="4"/>
  <c r="AW69" i="4" s="1"/>
  <c r="AW68" i="4" s="1"/>
  <c r="AW26" i="4"/>
  <c r="AX13" i="4"/>
  <c r="AW55" i="4" s="1"/>
  <c r="AW12" i="4"/>
  <c r="AX39" i="4"/>
  <c r="AW81" i="4" s="1"/>
  <c r="AW80" i="4" s="1"/>
  <c r="AW38" i="4"/>
  <c r="AV73" i="4"/>
  <c r="AS16" i="11" l="1"/>
  <c r="AU12" i="7"/>
  <c r="AZ23" i="9"/>
  <c r="AP11" i="11"/>
  <c r="AQ11" i="11" s="1"/>
  <c r="AZ27" i="9"/>
  <c r="BA19" i="9" s="1"/>
  <c r="AV10" i="11"/>
  <c r="AW10" i="11" s="1"/>
  <c r="AV16" i="7"/>
  <c r="AU14" i="3"/>
  <c r="AR48" i="3"/>
  <c r="AS24" i="11" s="1"/>
  <c r="AS22" i="11" s="1"/>
  <c r="AT23" i="11" s="1"/>
  <c r="AM18" i="11"/>
  <c r="AL15" i="11"/>
  <c r="AL14" i="11" s="1"/>
  <c r="AM9" i="11"/>
  <c r="AL6" i="11"/>
  <c r="AL4" i="11" s="1"/>
  <c r="AS41" i="3"/>
  <c r="AS13" i="3" s="1"/>
  <c r="AS42" i="3" s="1"/>
  <c r="AS7" i="11"/>
  <c r="AT7" i="11" s="1"/>
  <c r="AU99" i="4"/>
  <c r="AV18" i="3" s="1"/>
  <c r="AV15" i="3"/>
  <c r="AV13" i="7"/>
  <c r="AT40" i="7"/>
  <c r="AT10" i="12"/>
  <c r="AU40" i="7" s="1"/>
  <c r="AS29" i="10"/>
  <c r="AU12" i="11" s="1"/>
  <c r="AS21" i="9"/>
  <c r="AS20" i="9" s="1"/>
  <c r="AT52" i="7" s="1"/>
  <c r="AS17" i="9"/>
  <c r="AS16" i="9" s="1"/>
  <c r="AR24" i="9"/>
  <c r="AT21" i="11" s="1"/>
  <c r="AO8" i="11"/>
  <c r="AM71" i="7"/>
  <c r="AN69" i="7" s="1"/>
  <c r="AM5" i="11"/>
  <c r="AO17" i="11"/>
  <c r="CE28" i="10"/>
  <c r="CE35" i="10" s="1"/>
  <c r="CD25" i="10"/>
  <c r="CD32" i="10" s="1"/>
  <c r="CD26" i="10"/>
  <c r="CD33" i="10" s="1"/>
  <c r="AT30" i="10"/>
  <c r="CD24" i="10"/>
  <c r="CD31" i="10" s="1"/>
  <c r="CE27" i="10"/>
  <c r="CE34" i="10" s="1"/>
  <c r="CD22" i="9"/>
  <c r="CD26" i="9" s="1"/>
  <c r="CE18" i="9" s="1"/>
  <c r="AX60" i="4"/>
  <c r="AZ29" i="4"/>
  <c r="AX71" i="4"/>
  <c r="BA15" i="4"/>
  <c r="AY57" i="4"/>
  <c r="BC25" i="4"/>
  <c r="BA67" i="4"/>
  <c r="BA17" i="4"/>
  <c r="AY59" i="4"/>
  <c r="BA16" i="4"/>
  <c r="AY58" i="4"/>
  <c r="AZ37" i="4"/>
  <c r="AX79" i="4"/>
  <c r="AY14" i="4"/>
  <c r="AW56" i="4"/>
  <c r="AW54" i="4" s="1"/>
  <c r="BH21" i="4"/>
  <c r="BF63" i="4"/>
  <c r="BA35" i="4"/>
  <c r="AY77" i="4"/>
  <c r="BG10" i="4"/>
  <c r="BE52" i="4"/>
  <c r="BA43" i="4"/>
  <c r="AY85" i="4"/>
  <c r="AZ36" i="4"/>
  <c r="AX78" i="4"/>
  <c r="AY44" i="4"/>
  <c r="AW86" i="4"/>
  <c r="AW83" i="4" s="1"/>
  <c r="AW50" i="4"/>
  <c r="BC34" i="4"/>
  <c r="BA76" i="4"/>
  <c r="BA28" i="4"/>
  <c r="AY70" i="4"/>
  <c r="AY11" i="4"/>
  <c r="AW53" i="4"/>
  <c r="AX41" i="4"/>
  <c r="AZ40" i="4"/>
  <c r="AX82" i="4"/>
  <c r="BC22" i="4"/>
  <c r="BA64" i="4"/>
  <c r="BC33" i="4"/>
  <c r="BA75" i="4"/>
  <c r="BA20" i="4"/>
  <c r="AY62" i="4"/>
  <c r="AZ30" i="4"/>
  <c r="AX72" i="4"/>
  <c r="AY39" i="4"/>
  <c r="AX81" i="4" s="1"/>
  <c r="AX80" i="4" s="1"/>
  <c r="AX38" i="4"/>
  <c r="AY32" i="4"/>
  <c r="AX74" i="4" s="1"/>
  <c r="AX31" i="4"/>
  <c r="AY13" i="4"/>
  <c r="AX55" i="4" s="1"/>
  <c r="AX12" i="4"/>
  <c r="AY24" i="4"/>
  <c r="AX66" i="4" s="1"/>
  <c r="AX65" i="4" s="1"/>
  <c r="AX23" i="4"/>
  <c r="AW45" i="4"/>
  <c r="AY27" i="4"/>
  <c r="AX69" i="4" s="1"/>
  <c r="AX26" i="4"/>
  <c r="AY9" i="4"/>
  <c r="AX51" i="4" s="1"/>
  <c r="AX8" i="4"/>
  <c r="AZ42" i="4"/>
  <c r="AY84" i="4" s="1"/>
  <c r="AY41" i="4"/>
  <c r="AZ19" i="4"/>
  <c r="AY61" i="4" s="1"/>
  <c r="AY18" i="4"/>
  <c r="AV87" i="4"/>
  <c r="AW73" i="4"/>
  <c r="BA23" i="9" l="1"/>
  <c r="AQ20" i="11"/>
  <c r="AR20" i="11" s="1"/>
  <c r="AS25" i="9"/>
  <c r="AS24" i="9" s="1"/>
  <c r="AU21" i="11" s="1"/>
  <c r="AR49" i="3"/>
  <c r="AV12" i="7"/>
  <c r="AW19" i="11"/>
  <c r="AX19" i="11" s="1"/>
  <c r="AQ9" i="8"/>
  <c r="AQ10" i="8" s="1"/>
  <c r="AW16" i="7"/>
  <c r="AV14" i="3"/>
  <c r="AN9" i="11"/>
  <c r="AM6" i="11"/>
  <c r="AM4" i="11" s="1"/>
  <c r="AN18" i="11"/>
  <c r="AM15" i="11"/>
  <c r="AM14" i="11" s="1"/>
  <c r="AS46" i="3"/>
  <c r="AS41" i="7" s="1"/>
  <c r="AS39" i="7" s="1"/>
  <c r="AS8" i="7" s="1"/>
  <c r="AS42" i="7" s="1"/>
  <c r="AS70" i="7" s="1"/>
  <c r="AT17" i="9"/>
  <c r="AT16" i="9" s="1"/>
  <c r="AT21" i="9"/>
  <c r="AT32" i="7"/>
  <c r="AT29" i="7" s="1"/>
  <c r="AT34" i="3"/>
  <c r="AT31" i="3" s="1"/>
  <c r="AW15" i="3"/>
  <c r="AV99" i="4"/>
  <c r="AW18" i="3" s="1"/>
  <c r="AW13" i="7"/>
  <c r="AT16" i="11"/>
  <c r="AU16" i="11" s="1"/>
  <c r="AX68" i="4"/>
  <c r="AP17" i="11"/>
  <c r="AN5" i="11"/>
  <c r="AN71" i="7"/>
  <c r="AO69" i="7" s="1"/>
  <c r="AP8" i="11"/>
  <c r="CF27" i="10"/>
  <c r="CF34" i="10" s="1"/>
  <c r="CE26" i="10"/>
  <c r="CE33" i="10" s="1"/>
  <c r="CE25" i="10"/>
  <c r="CE32" i="10" s="1"/>
  <c r="CF28" i="10"/>
  <c r="CF35" i="10" s="1"/>
  <c r="CE24" i="10"/>
  <c r="CE31" i="10" s="1"/>
  <c r="AU23" i="10"/>
  <c r="AU22" i="10" s="1"/>
  <c r="AV44" i="3" s="1"/>
  <c r="AT29" i="10"/>
  <c r="AV12" i="11" s="1"/>
  <c r="BA27" i="9"/>
  <c r="CE22" i="9"/>
  <c r="CE26" i="9" s="1"/>
  <c r="CF18" i="9" s="1"/>
  <c r="AY60" i="4"/>
  <c r="BB28" i="4"/>
  <c r="AZ70" i="4"/>
  <c r="BB17" i="4"/>
  <c r="AZ59" i="4"/>
  <c r="BD22" i="4"/>
  <c r="BB64" i="4"/>
  <c r="BB43" i="4"/>
  <c r="AZ85" i="4"/>
  <c r="AZ14" i="4"/>
  <c r="AX56" i="4"/>
  <c r="AX54" i="4" s="1"/>
  <c r="BD34" i="4"/>
  <c r="BB76" i="4"/>
  <c r="BD25" i="4"/>
  <c r="BB67" i="4"/>
  <c r="BH10" i="4"/>
  <c r="BF52" i="4"/>
  <c r="BB15" i="4"/>
  <c r="AZ57" i="4"/>
  <c r="BB20" i="4"/>
  <c r="AZ62" i="4"/>
  <c r="AZ44" i="4"/>
  <c r="AX86" i="4"/>
  <c r="AX83" i="4" s="1"/>
  <c r="BB35" i="4"/>
  <c r="AZ77" i="4"/>
  <c r="BB16" i="4"/>
  <c r="AZ58" i="4"/>
  <c r="BA40" i="4"/>
  <c r="AY82" i="4"/>
  <c r="BA37" i="4"/>
  <c r="AY79" i="4"/>
  <c r="AX50" i="4"/>
  <c r="AZ11" i="4"/>
  <c r="AX53" i="4"/>
  <c r="BA29" i="4"/>
  <c r="AY71" i="4"/>
  <c r="BA30" i="4"/>
  <c r="AY72" i="4"/>
  <c r="BD33" i="4"/>
  <c r="BB75" i="4"/>
  <c r="BA36" i="4"/>
  <c r="AY78" i="4"/>
  <c r="BI21" i="4"/>
  <c r="BG63" i="4"/>
  <c r="AZ24" i="4"/>
  <c r="AY66" i="4" s="1"/>
  <c r="AY65" i="4" s="1"/>
  <c r="AY23" i="4"/>
  <c r="BA42" i="4"/>
  <c r="AZ84" i="4" s="1"/>
  <c r="AZ41" i="4"/>
  <c r="AX45" i="4"/>
  <c r="AZ13" i="4"/>
  <c r="AY55" i="4" s="1"/>
  <c r="AY12" i="4"/>
  <c r="AZ9" i="4"/>
  <c r="AY51" i="4" s="1"/>
  <c r="AY8" i="4"/>
  <c r="AZ32" i="4"/>
  <c r="AY74" i="4" s="1"/>
  <c r="AY31" i="4"/>
  <c r="BA19" i="4"/>
  <c r="AZ61" i="4" s="1"/>
  <c r="AZ60" i="4" s="1"/>
  <c r="AZ18" i="4"/>
  <c r="AZ27" i="4"/>
  <c r="AY69" i="4" s="1"/>
  <c r="AY26" i="4"/>
  <c r="AZ39" i="4"/>
  <c r="AY81" i="4" s="1"/>
  <c r="AY38" i="4"/>
  <c r="AY68" i="4"/>
  <c r="AW87" i="4"/>
  <c r="AX73" i="4"/>
  <c r="AW12" i="7" l="1"/>
  <c r="AR11" i="11"/>
  <c r="AS11" i="11" s="1"/>
  <c r="AX10" i="11"/>
  <c r="AY10" i="11" s="1"/>
  <c r="AX16" i="7"/>
  <c r="AW14" i="3"/>
  <c r="AS48" i="3"/>
  <c r="AR9" i="8" s="1"/>
  <c r="AR10" i="8" s="1"/>
  <c r="AS11" i="8" s="1"/>
  <c r="AT51" i="7" s="1"/>
  <c r="AO18" i="11"/>
  <c r="AN15" i="11"/>
  <c r="AN14" i="11" s="1"/>
  <c r="AO9" i="11"/>
  <c r="AN6" i="11"/>
  <c r="AN4" i="11" s="1"/>
  <c r="AT25" i="9"/>
  <c r="AT20" i="9"/>
  <c r="AU52" i="7" s="1"/>
  <c r="AU50" i="7" s="1"/>
  <c r="AU55" i="7" s="1"/>
  <c r="AU34" i="3"/>
  <c r="AU31" i="3" s="1"/>
  <c r="AU32" i="7"/>
  <c r="AU29" i="7" s="1"/>
  <c r="AW99" i="4"/>
  <c r="AX18" i="3" s="1"/>
  <c r="AX15" i="3"/>
  <c r="AX13" i="7"/>
  <c r="AS7" i="12"/>
  <c r="AS8" i="12" s="1"/>
  <c r="AS9" i="12" s="1"/>
  <c r="AU7" i="11"/>
  <c r="AQ8" i="11"/>
  <c r="AQ17" i="11"/>
  <c r="AO71" i="7"/>
  <c r="AP69" i="7" s="1"/>
  <c r="AO5" i="11"/>
  <c r="CF25" i="10"/>
  <c r="CF32" i="10" s="1"/>
  <c r="CF26" i="10"/>
  <c r="CF33" i="10" s="1"/>
  <c r="CG28" i="10"/>
  <c r="CG35" i="10" s="1"/>
  <c r="CF24" i="10"/>
  <c r="CF31" i="10" s="1"/>
  <c r="CG27" i="10"/>
  <c r="CG34" i="10" s="1"/>
  <c r="AU30" i="10"/>
  <c r="BB19" i="9"/>
  <c r="BB23" i="9"/>
  <c r="BB27" i="9" s="1"/>
  <c r="CF22" i="9"/>
  <c r="CF26" i="9" s="1"/>
  <c r="CG18" i="9" s="1"/>
  <c r="BE33" i="4"/>
  <c r="BC75" i="4"/>
  <c r="BB37" i="4"/>
  <c r="AZ79" i="4"/>
  <c r="BA44" i="4"/>
  <c r="AY86" i="4"/>
  <c r="AY83" i="4" s="1"/>
  <c r="BE25" i="4"/>
  <c r="BC67" i="4"/>
  <c r="BE22" i="4"/>
  <c r="BC64" i="4"/>
  <c r="BB36" i="4"/>
  <c r="AZ78" i="4"/>
  <c r="BC35" i="4"/>
  <c r="BA77" i="4"/>
  <c r="AY80" i="4"/>
  <c r="BB40" i="4"/>
  <c r="AZ82" i="4"/>
  <c r="BC20" i="4"/>
  <c r="BA62" i="4"/>
  <c r="BE34" i="4"/>
  <c r="BC76" i="4"/>
  <c r="BC17" i="4"/>
  <c r="BA59" i="4"/>
  <c r="BA11" i="4"/>
  <c r="AY53" i="4"/>
  <c r="AY50" i="4" s="1"/>
  <c r="BC43" i="4"/>
  <c r="BA85" i="4"/>
  <c r="BB30" i="4"/>
  <c r="AZ72" i="4"/>
  <c r="BJ21" i="4"/>
  <c r="BH63" i="4"/>
  <c r="BB29" i="4"/>
  <c r="AZ71" i="4"/>
  <c r="BI10" i="4"/>
  <c r="BG52" i="4"/>
  <c r="BC16" i="4"/>
  <c r="BA58" i="4"/>
  <c r="BC15" i="4"/>
  <c r="BA57" i="4"/>
  <c r="BA14" i="4"/>
  <c r="AY56" i="4"/>
  <c r="AY54" i="4" s="1"/>
  <c r="BC28" i="4"/>
  <c r="BA70" i="4"/>
  <c r="BA39" i="4"/>
  <c r="AZ81" i="4" s="1"/>
  <c r="AZ80" i="4" s="1"/>
  <c r="AZ38" i="4"/>
  <c r="BA27" i="4"/>
  <c r="AZ69" i="4" s="1"/>
  <c r="AZ26" i="4"/>
  <c r="BA13" i="4"/>
  <c r="AZ55" i="4" s="1"/>
  <c r="AZ12" i="4"/>
  <c r="BB19" i="4"/>
  <c r="BA61" i="4" s="1"/>
  <c r="BA18" i="4"/>
  <c r="BB42" i="4"/>
  <c r="BA84" i="4" s="1"/>
  <c r="BA41" i="4"/>
  <c r="BA9" i="4"/>
  <c r="AZ51" i="4" s="1"/>
  <c r="AZ8" i="4"/>
  <c r="BA32" i="4"/>
  <c r="AZ74" i="4" s="1"/>
  <c r="AZ31" i="4"/>
  <c r="AY45" i="4"/>
  <c r="BA24" i="4"/>
  <c r="AZ66" i="4" s="1"/>
  <c r="AZ65" i="4" s="1"/>
  <c r="AZ23" i="4"/>
  <c r="AY73" i="4"/>
  <c r="AX87" i="4"/>
  <c r="AS20" i="11" l="1"/>
  <c r="AX12" i="7"/>
  <c r="AY19" i="11"/>
  <c r="AZ19" i="11" s="1"/>
  <c r="AT24" i="11"/>
  <c r="AT22" i="11" s="1"/>
  <c r="AU23" i="11" s="1"/>
  <c r="AS49" i="3"/>
  <c r="AY16" i="7"/>
  <c r="AX14" i="3"/>
  <c r="AP9" i="11"/>
  <c r="AO6" i="11"/>
  <c r="AO4" i="11" s="1"/>
  <c r="AP18" i="11"/>
  <c r="AO15" i="11"/>
  <c r="AO14" i="11" s="1"/>
  <c r="AY13" i="7"/>
  <c r="AV16" i="11"/>
  <c r="AV7" i="11"/>
  <c r="AT41" i="3"/>
  <c r="AT13" i="3" s="1"/>
  <c r="AT42" i="3" s="1"/>
  <c r="AT7" i="12"/>
  <c r="AT8" i="12" s="1"/>
  <c r="AT9" i="12" s="1"/>
  <c r="AU41" i="3" s="1"/>
  <c r="AU13" i="3" s="1"/>
  <c r="AU42" i="3" s="1"/>
  <c r="AT50" i="7"/>
  <c r="AT55" i="7" s="1"/>
  <c r="AU25" i="11"/>
  <c r="AY15" i="3"/>
  <c r="AX99" i="4"/>
  <c r="AY18" i="3" s="1"/>
  <c r="AZ68" i="4"/>
  <c r="AU21" i="9"/>
  <c r="AU17" i="9"/>
  <c r="AU16" i="9" s="1"/>
  <c r="AT24" i="9"/>
  <c r="AV21" i="11" s="1"/>
  <c r="AR8" i="11"/>
  <c r="AP71" i="7"/>
  <c r="AQ69" i="7" s="1"/>
  <c r="AP5" i="11"/>
  <c r="AR17" i="11"/>
  <c r="CG26" i="10"/>
  <c r="CG33" i="10" s="1"/>
  <c r="CG24" i="10"/>
  <c r="CG31" i="10" s="1"/>
  <c r="CH27" i="10"/>
  <c r="CH34" i="10" s="1"/>
  <c r="AV23" i="10"/>
  <c r="AV22" i="10" s="1"/>
  <c r="AW44" i="3" s="1"/>
  <c r="AU29" i="10"/>
  <c r="AW12" i="11" s="1"/>
  <c r="CH28" i="10"/>
  <c r="CH35" i="10" s="1"/>
  <c r="CG25" i="10"/>
  <c r="CG32" i="10" s="1"/>
  <c r="BC19" i="9"/>
  <c r="BC23" i="9"/>
  <c r="CG22" i="9"/>
  <c r="CG26" i="9" s="1"/>
  <c r="CH18" i="9" s="1"/>
  <c r="BA60" i="4"/>
  <c r="BD15" i="4"/>
  <c r="BB57" i="4"/>
  <c r="BL21" i="4"/>
  <c r="BI63" i="4"/>
  <c r="BD17" i="4"/>
  <c r="BB59" i="4"/>
  <c r="BF25" i="4"/>
  <c r="BD67" i="4"/>
  <c r="BD16" i="4"/>
  <c r="BB58" i="4"/>
  <c r="BC30" i="4"/>
  <c r="BA72" i="4"/>
  <c r="BF34" i="4"/>
  <c r="BD76" i="4"/>
  <c r="BD35" i="4"/>
  <c r="BB77" i="4"/>
  <c r="BB44" i="4"/>
  <c r="AZ86" i="4"/>
  <c r="AZ83" i="4" s="1"/>
  <c r="BD28" i="4"/>
  <c r="BB70" i="4"/>
  <c r="BC37" i="4"/>
  <c r="BA79" i="4"/>
  <c r="BJ10" i="4"/>
  <c r="BH52" i="4"/>
  <c r="BC36" i="4"/>
  <c r="BA78" i="4"/>
  <c r="BB14" i="4"/>
  <c r="AZ56" i="4"/>
  <c r="BC29" i="4"/>
  <c r="BA71" i="4"/>
  <c r="BB11" i="4"/>
  <c r="AZ53" i="4"/>
  <c r="AZ50" i="4" s="1"/>
  <c r="BC40" i="4"/>
  <c r="BA82" i="4"/>
  <c r="BF22" i="4"/>
  <c r="BD64" i="4"/>
  <c r="BF33" i="4"/>
  <c r="BD75" i="4"/>
  <c r="BD43" i="4"/>
  <c r="BB85" i="4"/>
  <c r="BD20" i="4"/>
  <c r="BB62" i="4"/>
  <c r="BC19" i="4"/>
  <c r="BB61" i="4" s="1"/>
  <c r="BB18" i="4"/>
  <c r="BB13" i="4"/>
  <c r="BA55" i="4" s="1"/>
  <c r="BA12" i="4"/>
  <c r="BB27" i="4"/>
  <c r="BA69" i="4" s="1"/>
  <c r="BA26" i="4"/>
  <c r="BB24" i="4"/>
  <c r="BA66" i="4" s="1"/>
  <c r="BA65" i="4" s="1"/>
  <c r="BA23" i="4"/>
  <c r="BB32" i="4"/>
  <c r="BA74" i="4" s="1"/>
  <c r="BA31" i="4"/>
  <c r="AZ45" i="4"/>
  <c r="BB9" i="4"/>
  <c r="BA51" i="4" s="1"/>
  <c r="BA8" i="4"/>
  <c r="BC42" i="4"/>
  <c r="BB84" i="4" s="1"/>
  <c r="BB41" i="4"/>
  <c r="BB39" i="4"/>
  <c r="BA81" i="4" s="1"/>
  <c r="BA80" i="4" s="1"/>
  <c r="BA38" i="4"/>
  <c r="AZ73" i="4"/>
  <c r="AY87" i="4"/>
  <c r="AZ54" i="4"/>
  <c r="AT11" i="11" l="1"/>
  <c r="AT20" i="11"/>
  <c r="AY12" i="7"/>
  <c r="AZ10" i="11"/>
  <c r="BA10" i="11" s="1"/>
  <c r="AZ16" i="7"/>
  <c r="AY14" i="3"/>
  <c r="AW7" i="11"/>
  <c r="AQ18" i="11"/>
  <c r="AP15" i="11"/>
  <c r="AP14" i="11" s="1"/>
  <c r="AQ9" i="11"/>
  <c r="AP6" i="11"/>
  <c r="AP4" i="11" s="1"/>
  <c r="AU46" i="3"/>
  <c r="AU41" i="7" s="1"/>
  <c r="AU39" i="7" s="1"/>
  <c r="AU8" i="7" s="1"/>
  <c r="AU42" i="7" s="1"/>
  <c r="AU70" i="7" s="1"/>
  <c r="AZ13" i="7"/>
  <c r="AT46" i="3"/>
  <c r="AT41" i="7" s="1"/>
  <c r="AT39" i="7" s="1"/>
  <c r="AT8" i="7" s="1"/>
  <c r="AT42" i="7" s="1"/>
  <c r="AT70" i="7" s="1"/>
  <c r="AY99" i="4"/>
  <c r="AZ18" i="3" s="1"/>
  <c r="AZ15" i="3"/>
  <c r="AV34" i="3"/>
  <c r="AV31" i="3" s="1"/>
  <c r="AV32" i="7"/>
  <c r="AV29" i="7" s="1"/>
  <c r="AW16" i="11"/>
  <c r="AU10" i="12"/>
  <c r="AU25" i="9"/>
  <c r="AU20" i="9"/>
  <c r="AV52" i="7" s="1"/>
  <c r="AV50" i="7" s="1"/>
  <c r="AV55" i="7" s="1"/>
  <c r="BB60" i="4"/>
  <c r="AQ71" i="7"/>
  <c r="AR69" i="7" s="1"/>
  <c r="AQ5" i="11"/>
  <c r="AS17" i="11"/>
  <c r="AS8" i="11"/>
  <c r="CH26" i="10"/>
  <c r="CH33" i="10" s="1"/>
  <c r="CI27" i="10"/>
  <c r="CI34" i="10" s="1"/>
  <c r="CI28" i="10"/>
  <c r="CI35" i="10" s="1"/>
  <c r="CH24" i="10"/>
  <c r="CH31" i="10" s="1"/>
  <c r="AV30" i="10"/>
  <c r="CH25" i="10"/>
  <c r="CH32" i="10" s="1"/>
  <c r="BC27" i="9"/>
  <c r="CH22" i="9"/>
  <c r="CH26" i="9" s="1"/>
  <c r="CI18" i="9" s="1"/>
  <c r="BA68" i="4"/>
  <c r="BD29" i="4"/>
  <c r="BB71" i="4"/>
  <c r="AZ87" i="4"/>
  <c r="BG22" i="4"/>
  <c r="BE64" i="4"/>
  <c r="BC14" i="4"/>
  <c r="BA56" i="4"/>
  <c r="BA54" i="4" s="1"/>
  <c r="BE28" i="4"/>
  <c r="BC70" i="4"/>
  <c r="BD30" i="4"/>
  <c r="BB72" i="4"/>
  <c r="BM21" i="4"/>
  <c r="BK63" i="4"/>
  <c r="BD37" i="4"/>
  <c r="BB79" i="4"/>
  <c r="BE20" i="4"/>
  <c r="BC62" i="4"/>
  <c r="BD40" i="4"/>
  <c r="BB82" i="4"/>
  <c r="BD36" i="4"/>
  <c r="BB78" i="4"/>
  <c r="BC44" i="4"/>
  <c r="BC41" i="4" s="1"/>
  <c r="BA86" i="4"/>
  <c r="BA83" i="4" s="1"/>
  <c r="BE16" i="4"/>
  <c r="BC58" i="4"/>
  <c r="BE15" i="4"/>
  <c r="BC57" i="4"/>
  <c r="BE17" i="4"/>
  <c r="BC59" i="4"/>
  <c r="BG33" i="4"/>
  <c r="BE75" i="4"/>
  <c r="BG34" i="4"/>
  <c r="BE76" i="4"/>
  <c r="BE43" i="4"/>
  <c r="BC85" i="4"/>
  <c r="BC11" i="4"/>
  <c r="BA53" i="4"/>
  <c r="BA50" i="4" s="1"/>
  <c r="BK10" i="4"/>
  <c r="BI52" i="4"/>
  <c r="BE35" i="4"/>
  <c r="BC77" i="4"/>
  <c r="BG25" i="4"/>
  <c r="BE67" i="4"/>
  <c r="BC13" i="4"/>
  <c r="BB55" i="4" s="1"/>
  <c r="BB12" i="4"/>
  <c r="BC39" i="4"/>
  <c r="BB81" i="4" s="1"/>
  <c r="BB38" i="4"/>
  <c r="BC24" i="4"/>
  <c r="BB66" i="4" s="1"/>
  <c r="BB65" i="4" s="1"/>
  <c r="BB23" i="4"/>
  <c r="BD42" i="4"/>
  <c r="BC84" i="4" s="1"/>
  <c r="BA45" i="4"/>
  <c r="BC9" i="4"/>
  <c r="BB51" i="4" s="1"/>
  <c r="BB8" i="4"/>
  <c r="BC27" i="4"/>
  <c r="BB69" i="4" s="1"/>
  <c r="BB26" i="4"/>
  <c r="BC32" i="4"/>
  <c r="BB74" i="4" s="1"/>
  <c r="BB31" i="4"/>
  <c r="BD19" i="4"/>
  <c r="BC61" i="4" s="1"/>
  <c r="BC60" i="4" s="1"/>
  <c r="BC18" i="4"/>
  <c r="BA73" i="4"/>
  <c r="AU20" i="11" l="1"/>
  <c r="AU11" i="11"/>
  <c r="AU48" i="3"/>
  <c r="AU49" i="3" s="1"/>
  <c r="BA19" i="11"/>
  <c r="BB19" i="11" s="1"/>
  <c r="AZ12" i="7"/>
  <c r="BA16" i="7"/>
  <c r="AZ14" i="3"/>
  <c r="AT48" i="3"/>
  <c r="AT49" i="3" s="1"/>
  <c r="AR9" i="11"/>
  <c r="AQ6" i="11"/>
  <c r="AQ4" i="11" s="1"/>
  <c r="AR18" i="11"/>
  <c r="AQ15" i="11"/>
  <c r="AQ14" i="11" s="1"/>
  <c r="AV10" i="12"/>
  <c r="AV40" i="7"/>
  <c r="AX16" i="11"/>
  <c r="AX7" i="11"/>
  <c r="AZ99" i="4"/>
  <c r="BA18" i="3" s="1"/>
  <c r="BA15" i="3"/>
  <c r="BB80" i="4"/>
  <c r="AU7" i="12"/>
  <c r="AU8" i="12" s="1"/>
  <c r="AU9" i="12" s="1"/>
  <c r="AV21" i="9"/>
  <c r="AV17" i="9"/>
  <c r="AV16" i="9" s="1"/>
  <c r="AU24" i="9"/>
  <c r="AW21" i="11" s="1"/>
  <c r="BB68" i="4"/>
  <c r="BA13" i="7"/>
  <c r="AT8" i="11"/>
  <c r="AT17" i="11"/>
  <c r="AR71" i="7"/>
  <c r="AS69" i="7" s="1"/>
  <c r="AR5" i="11"/>
  <c r="CI24" i="10"/>
  <c r="CI31" i="10" s="1"/>
  <c r="CJ28" i="10"/>
  <c r="CJ35" i="10" s="1"/>
  <c r="CI25" i="10"/>
  <c r="CI32" i="10" s="1"/>
  <c r="CJ27" i="10"/>
  <c r="CJ34" i="10" s="1"/>
  <c r="CI26" i="10"/>
  <c r="CI33" i="10" s="1"/>
  <c r="AW23" i="10"/>
  <c r="AW22" i="10" s="1"/>
  <c r="AX44" i="3" s="1"/>
  <c r="AV29" i="10"/>
  <c r="AX12" i="11" s="1"/>
  <c r="BD19" i="9"/>
  <c r="BD23" i="9"/>
  <c r="BD27" i="9" s="1"/>
  <c r="CI22" i="9"/>
  <c r="CI26" i="9" s="1"/>
  <c r="CJ18" i="9" s="1"/>
  <c r="BA87" i="4"/>
  <c r="BH33" i="4"/>
  <c r="BF75" i="4"/>
  <c r="BD14" i="4"/>
  <c r="BB56" i="4"/>
  <c r="BB54" i="4" s="1"/>
  <c r="BD11" i="4"/>
  <c r="BB53" i="4"/>
  <c r="BB50" i="4" s="1"/>
  <c r="BF17" i="4"/>
  <c r="BD59" i="4"/>
  <c r="BE36" i="4"/>
  <c r="BC78" i="4"/>
  <c r="BN21" i="4"/>
  <c r="BL63" i="4"/>
  <c r="BH25" i="4"/>
  <c r="BF67" i="4"/>
  <c r="BF43" i="4"/>
  <c r="BD85" i="4"/>
  <c r="BF15" i="4"/>
  <c r="BD57" i="4"/>
  <c r="BE40" i="4"/>
  <c r="BC82" i="4"/>
  <c r="BL10" i="4"/>
  <c r="BJ52" i="4"/>
  <c r="BE37" i="4"/>
  <c r="BC79" i="4"/>
  <c r="BH22" i="4"/>
  <c r="BF64" i="4"/>
  <c r="BE30" i="4"/>
  <c r="BC72" i="4"/>
  <c r="BF28" i="4"/>
  <c r="BD70" i="4"/>
  <c r="BD44" i="4"/>
  <c r="BD41" i="4" s="1"/>
  <c r="BB86" i="4"/>
  <c r="BB83" i="4" s="1"/>
  <c r="BF35" i="4"/>
  <c r="BD77" i="4"/>
  <c r="BH34" i="4"/>
  <c r="BF76" i="4"/>
  <c r="BF16" i="4"/>
  <c r="BD58" i="4"/>
  <c r="BF20" i="4"/>
  <c r="BD62" i="4"/>
  <c r="BE29" i="4"/>
  <c r="BC71" i="4"/>
  <c r="BE42" i="4"/>
  <c r="BD84" i="4" s="1"/>
  <c r="BD24" i="4"/>
  <c r="BC66" i="4" s="1"/>
  <c r="BC65" i="4" s="1"/>
  <c r="BC23" i="4"/>
  <c r="BD27" i="4"/>
  <c r="BC69" i="4" s="1"/>
  <c r="BC26" i="4"/>
  <c r="BD32" i="4"/>
  <c r="BC74" i="4" s="1"/>
  <c r="BC31" i="4"/>
  <c r="BB45" i="4"/>
  <c r="BD39" i="4"/>
  <c r="BC81" i="4" s="1"/>
  <c r="BC38" i="4"/>
  <c r="BE19" i="4"/>
  <c r="BD61" i="4" s="1"/>
  <c r="BD60" i="4" s="1"/>
  <c r="BD18" i="4"/>
  <c r="BD9" i="4"/>
  <c r="BC51" i="4" s="1"/>
  <c r="BC8" i="4"/>
  <c r="BD13" i="4"/>
  <c r="BC55" i="4" s="1"/>
  <c r="BC12" i="4"/>
  <c r="BB73" i="4"/>
  <c r="AV11" i="11" l="1"/>
  <c r="AV20" i="11"/>
  <c r="AT9" i="8"/>
  <c r="AT10" i="8" s="1"/>
  <c r="AV24" i="11"/>
  <c r="BA12" i="7"/>
  <c r="BB10" i="11"/>
  <c r="BC10" i="11" s="1"/>
  <c r="AY7" i="11"/>
  <c r="AS9" i="8"/>
  <c r="AS10" i="8" s="1"/>
  <c r="AU24" i="11"/>
  <c r="AU22" i="11" s="1"/>
  <c r="AV23" i="11" s="1"/>
  <c r="BB16" i="7"/>
  <c r="BA14" i="3"/>
  <c r="AS18" i="11"/>
  <c r="AR15" i="11"/>
  <c r="AR14" i="11" s="1"/>
  <c r="AS9" i="11"/>
  <c r="AR6" i="11"/>
  <c r="AR4" i="11" s="1"/>
  <c r="BC80" i="4"/>
  <c r="AV41" i="3"/>
  <c r="AV13" i="3" s="1"/>
  <c r="AV42" i="3" s="1"/>
  <c r="BA99" i="4"/>
  <c r="BB18" i="3" s="1"/>
  <c r="BB15" i="3"/>
  <c r="AY16" i="11"/>
  <c r="BB13" i="7"/>
  <c r="AW34" i="3"/>
  <c r="AW31" i="3" s="1"/>
  <c r="AW32" i="7"/>
  <c r="AW29" i="7" s="1"/>
  <c r="AV25" i="9"/>
  <c r="AV20" i="9"/>
  <c r="AW52" i="7" s="1"/>
  <c r="AW50" i="7" s="1"/>
  <c r="AW55" i="7" s="1"/>
  <c r="AW10" i="12"/>
  <c r="AX40" i="7" s="1"/>
  <c r="AW40" i="7"/>
  <c r="AS5" i="11"/>
  <c r="AS71" i="7"/>
  <c r="AT69" i="7" s="1"/>
  <c r="AU17" i="11"/>
  <c r="AU8" i="11"/>
  <c r="CK28" i="10"/>
  <c r="CK35" i="10" s="1"/>
  <c r="CK27" i="10"/>
  <c r="CK34" i="10" s="1"/>
  <c r="AW30" i="10"/>
  <c r="CJ26" i="10"/>
  <c r="CJ33" i="10" s="1"/>
  <c r="CJ25" i="10"/>
  <c r="CJ32" i="10" s="1"/>
  <c r="CJ24" i="10"/>
  <c r="CJ31" i="10" s="1"/>
  <c r="BE19" i="9"/>
  <c r="BE23" i="9"/>
  <c r="CJ22" i="9"/>
  <c r="CJ26" i="9" s="1"/>
  <c r="CK18" i="9" s="1"/>
  <c r="BC68" i="4"/>
  <c r="BG16" i="4"/>
  <c r="BE58" i="4"/>
  <c r="BG28" i="4"/>
  <c r="BE70" i="4"/>
  <c r="BM10" i="4"/>
  <c r="BK52" i="4"/>
  <c r="BI25" i="4"/>
  <c r="BG67" i="4"/>
  <c r="BE11" i="4"/>
  <c r="BC53" i="4"/>
  <c r="BC50" i="4" s="1"/>
  <c r="BF40" i="4"/>
  <c r="BD82" i="4"/>
  <c r="BF29" i="4"/>
  <c r="BD71" i="4"/>
  <c r="BG35" i="4"/>
  <c r="BE77" i="4"/>
  <c r="BI22" i="4"/>
  <c r="BG64" i="4"/>
  <c r="BG15" i="4"/>
  <c r="BE57" i="4"/>
  <c r="BF36" i="4"/>
  <c r="BD78" i="4"/>
  <c r="BF30" i="4"/>
  <c r="BD72" i="4"/>
  <c r="BE14" i="4"/>
  <c r="BC56" i="4"/>
  <c r="BC54" i="4" s="1"/>
  <c r="BI33" i="4"/>
  <c r="BG75" i="4"/>
  <c r="BI34" i="4"/>
  <c r="BG76" i="4"/>
  <c r="BO21" i="4"/>
  <c r="BM63" i="4"/>
  <c r="BG20" i="4"/>
  <c r="BE62" i="4"/>
  <c r="BE44" i="4"/>
  <c r="BC86" i="4"/>
  <c r="BC83" i="4" s="1"/>
  <c r="BF37" i="4"/>
  <c r="BD79" i="4"/>
  <c r="BG43" i="4"/>
  <c r="BE85" i="4"/>
  <c r="BG17" i="4"/>
  <c r="BE59" i="4"/>
  <c r="BE32" i="4"/>
  <c r="BD74" i="4" s="1"/>
  <c r="BD31" i="4"/>
  <c r="BE27" i="4"/>
  <c r="BD69" i="4" s="1"/>
  <c r="BD26" i="4"/>
  <c r="BF19" i="4"/>
  <c r="BE61" i="4" s="1"/>
  <c r="BE60" i="4" s="1"/>
  <c r="BE18" i="4"/>
  <c r="BC45" i="4"/>
  <c r="BE9" i="4"/>
  <c r="BD51" i="4" s="1"/>
  <c r="BD8" i="4"/>
  <c r="BE24" i="4"/>
  <c r="BD66" i="4" s="1"/>
  <c r="BD65" i="4" s="1"/>
  <c r="BD23" i="4"/>
  <c r="BE13" i="4"/>
  <c r="BD55" i="4" s="1"/>
  <c r="BD12" i="4"/>
  <c r="BE39" i="4"/>
  <c r="BD81" i="4" s="1"/>
  <c r="BD38" i="4"/>
  <c r="BF42" i="4"/>
  <c r="BE84" i="4" s="1"/>
  <c r="BE41" i="4"/>
  <c r="BC73" i="4"/>
  <c r="BB87" i="4"/>
  <c r="AZ16" i="11" l="1"/>
  <c r="AV22" i="11"/>
  <c r="AW23" i="11" s="1"/>
  <c r="AW20" i="11"/>
  <c r="AW11" i="11"/>
  <c r="BC19" i="11"/>
  <c r="BD19" i="11" s="1"/>
  <c r="BB12" i="7"/>
  <c r="BC16" i="7"/>
  <c r="BB14" i="3"/>
  <c r="AT9" i="11"/>
  <c r="AS6" i="11"/>
  <c r="AS4" i="11" s="1"/>
  <c r="AT18" i="11"/>
  <c r="AS15" i="11"/>
  <c r="AS14" i="11" s="1"/>
  <c r="AW21" i="9"/>
  <c r="AW17" i="9"/>
  <c r="AW16" i="9" s="1"/>
  <c r="AV24" i="9"/>
  <c r="AX21" i="11" s="1"/>
  <c r="AV7" i="12"/>
  <c r="AV8" i="12" s="1"/>
  <c r="AV9" i="12" s="1"/>
  <c r="BC15" i="3"/>
  <c r="BB99" i="4"/>
  <c r="BC18" i="3" s="1"/>
  <c r="AV46" i="3"/>
  <c r="AV41" i="7" s="1"/>
  <c r="AV39" i="7" s="1"/>
  <c r="AV8" i="7" s="1"/>
  <c r="AV42" i="7" s="1"/>
  <c r="AV70" i="7" s="1"/>
  <c r="BC13" i="7"/>
  <c r="AZ7" i="11"/>
  <c r="AV17" i="11"/>
  <c r="AT5" i="11"/>
  <c r="AT71" i="7"/>
  <c r="AU69" i="7" s="1"/>
  <c r="AV8" i="11"/>
  <c r="CK26" i="10"/>
  <c r="CK33" i="10" s="1"/>
  <c r="CK24" i="10"/>
  <c r="CK31" i="10" s="1"/>
  <c r="CL27" i="10"/>
  <c r="CL34" i="10" s="1"/>
  <c r="CL28" i="10"/>
  <c r="CL35" i="10" s="1"/>
  <c r="CK25" i="10"/>
  <c r="CK32" i="10" s="1"/>
  <c r="AX23" i="10"/>
  <c r="AX22" i="10" s="1"/>
  <c r="AY44" i="3" s="1"/>
  <c r="AW29" i="10"/>
  <c r="AY12" i="11" s="1"/>
  <c r="BE27" i="9"/>
  <c r="CK22" i="9"/>
  <c r="CK26" i="9" s="1"/>
  <c r="CL18" i="9" s="1"/>
  <c r="BD68" i="4"/>
  <c r="BG30" i="4"/>
  <c r="BE72" i="4"/>
  <c r="BG37" i="4"/>
  <c r="BE79" i="4"/>
  <c r="BJ34" i="4"/>
  <c r="BH76" i="4"/>
  <c r="BC87" i="4"/>
  <c r="BG36" i="4"/>
  <c r="BE78" i="4"/>
  <c r="BG29" i="4"/>
  <c r="BE71" i="4"/>
  <c r="BN10" i="4"/>
  <c r="BL52" i="4"/>
  <c r="BH15" i="4"/>
  <c r="BF57" i="4"/>
  <c r="BG40" i="4"/>
  <c r="BE82" i="4"/>
  <c r="BH28" i="4"/>
  <c r="BF70" i="4"/>
  <c r="BH43" i="4"/>
  <c r="BF85" i="4"/>
  <c r="BH35" i="4"/>
  <c r="BF77" i="4"/>
  <c r="BF44" i="4"/>
  <c r="BF41" i="4" s="1"/>
  <c r="BD86" i="4"/>
  <c r="BD83" i="4" s="1"/>
  <c r="BH17" i="4"/>
  <c r="BF59" i="4"/>
  <c r="BH20" i="4"/>
  <c r="BF62" i="4"/>
  <c r="BP21" i="4"/>
  <c r="BN63" i="4"/>
  <c r="BJ25" i="4"/>
  <c r="BH67" i="4"/>
  <c r="BJ33" i="4"/>
  <c r="BH75" i="4"/>
  <c r="BD80" i="4"/>
  <c r="BF14" i="4"/>
  <c r="BD56" i="4"/>
  <c r="BD54" i="4" s="1"/>
  <c r="BJ22" i="4"/>
  <c r="BH64" i="4"/>
  <c r="BF11" i="4"/>
  <c r="BD53" i="4"/>
  <c r="BD50" i="4" s="1"/>
  <c r="BH16" i="4"/>
  <c r="BF58" i="4"/>
  <c r="BD45" i="4"/>
  <c r="BG42" i="4"/>
  <c r="BF84" i="4" s="1"/>
  <c r="BF39" i="4"/>
  <c r="BE81" i="4" s="1"/>
  <c r="BE38" i="4"/>
  <c r="BG19" i="4"/>
  <c r="BF61" i="4" s="1"/>
  <c r="BF18" i="4"/>
  <c r="BF13" i="4"/>
  <c r="BE55" i="4" s="1"/>
  <c r="BE12" i="4"/>
  <c r="BF27" i="4"/>
  <c r="BE69" i="4" s="1"/>
  <c r="BE26" i="4"/>
  <c r="BF9" i="4"/>
  <c r="BE51" i="4" s="1"/>
  <c r="BE8" i="4"/>
  <c r="BF24" i="4"/>
  <c r="BE66" i="4" s="1"/>
  <c r="BE65" i="4" s="1"/>
  <c r="BE23" i="4"/>
  <c r="BF32" i="4"/>
  <c r="BE74" i="4" s="1"/>
  <c r="BE31" i="4"/>
  <c r="BD73" i="4"/>
  <c r="BD10" i="11" l="1"/>
  <c r="BE10" i="11" s="1"/>
  <c r="AX20" i="11"/>
  <c r="AX11" i="11"/>
  <c r="BE19" i="11"/>
  <c r="BC12" i="7"/>
  <c r="AV48" i="3"/>
  <c r="AU9" i="8" s="1"/>
  <c r="AU10" i="8" s="1"/>
  <c r="BD16" i="7"/>
  <c r="BC14" i="3"/>
  <c r="AU18" i="11"/>
  <c r="AT15" i="11"/>
  <c r="AT14" i="11" s="1"/>
  <c r="AU9" i="11"/>
  <c r="AT6" i="11"/>
  <c r="AT4" i="11" s="1"/>
  <c r="BD13" i="7"/>
  <c r="AW41" i="3"/>
  <c r="AW13" i="3" s="1"/>
  <c r="AW42" i="3" s="1"/>
  <c r="BA7" i="11"/>
  <c r="BA16" i="11"/>
  <c r="BC99" i="4"/>
  <c r="BD18" i="3" s="1"/>
  <c r="BD15" i="3"/>
  <c r="AX34" i="3"/>
  <c r="AX31" i="3" s="1"/>
  <c r="AX32" i="7"/>
  <c r="AX29" i="7" s="1"/>
  <c r="BE68" i="4"/>
  <c r="AW25" i="9"/>
  <c r="AW20" i="9"/>
  <c r="AX52" i="7" s="1"/>
  <c r="AU71" i="7"/>
  <c r="AV69" i="7" s="1"/>
  <c r="AU5" i="11"/>
  <c r="AW8" i="11"/>
  <c r="AW17" i="11"/>
  <c r="CL24" i="10"/>
  <c r="CL31" i="10" s="1"/>
  <c r="CM28" i="10"/>
  <c r="CM35" i="10" s="1"/>
  <c r="AX30" i="10"/>
  <c r="CL25" i="10"/>
  <c r="CL32" i="10" s="1"/>
  <c r="CM27" i="10"/>
  <c r="CM34" i="10" s="1"/>
  <c r="CL26" i="10"/>
  <c r="CL33" i="10" s="1"/>
  <c r="BF19" i="9"/>
  <c r="BF23" i="9"/>
  <c r="BF27" i="9" s="1"/>
  <c r="CL22" i="9"/>
  <c r="CL26" i="9" s="1"/>
  <c r="CM18" i="9" s="1"/>
  <c r="BF60" i="4"/>
  <c r="BE80" i="4"/>
  <c r="BL22" i="4"/>
  <c r="BI64" i="4"/>
  <c r="BH36" i="4"/>
  <c r="BF78" i="4"/>
  <c r="BR21" i="4"/>
  <c r="BO63" i="4"/>
  <c r="BG14" i="4"/>
  <c r="BE56" i="4"/>
  <c r="BE54" i="4" s="1"/>
  <c r="BI20" i="4"/>
  <c r="BG62" i="4"/>
  <c r="BI43" i="4"/>
  <c r="BG85" i="4"/>
  <c r="BK34" i="4"/>
  <c r="BI76" i="4"/>
  <c r="BK33" i="4"/>
  <c r="BI75" i="4"/>
  <c r="BI17" i="4"/>
  <c r="BG59" i="4"/>
  <c r="BI28" i="4"/>
  <c r="BG70" i="4"/>
  <c r="BH37" i="4"/>
  <c r="BF79" i="4"/>
  <c r="BI15" i="4"/>
  <c r="BG57" i="4"/>
  <c r="BO10" i="4"/>
  <c r="BM52" i="4"/>
  <c r="BG11" i="4"/>
  <c r="BE53" i="4"/>
  <c r="BE50" i="4" s="1"/>
  <c r="BH29" i="4"/>
  <c r="BF71" i="4"/>
  <c r="BI35" i="4"/>
  <c r="BG77" i="4"/>
  <c r="BI16" i="4"/>
  <c r="BG58" i="4"/>
  <c r="BK25" i="4"/>
  <c r="BI67" i="4"/>
  <c r="BG44" i="4"/>
  <c r="BG41" i="4" s="1"/>
  <c r="BE86" i="4"/>
  <c r="BE83" i="4" s="1"/>
  <c r="BH40" i="4"/>
  <c r="BF82" i="4"/>
  <c r="BH30" i="4"/>
  <c r="BF72" i="4"/>
  <c r="BG32" i="4"/>
  <c r="BF74" i="4" s="1"/>
  <c r="BF31" i="4"/>
  <c r="BH19" i="4"/>
  <c r="BG61" i="4" s="1"/>
  <c r="BG60" i="4" s="1"/>
  <c r="BG18" i="4"/>
  <c r="BE45" i="4"/>
  <c r="BG24" i="4"/>
  <c r="BF66" i="4" s="1"/>
  <c r="BF65" i="4" s="1"/>
  <c r="BF23" i="4"/>
  <c r="BG9" i="4"/>
  <c r="BF51" i="4" s="1"/>
  <c r="BF8" i="4"/>
  <c r="BG39" i="4"/>
  <c r="BF81" i="4" s="1"/>
  <c r="BF38" i="4"/>
  <c r="BG13" i="4"/>
  <c r="BF55" i="4" s="1"/>
  <c r="BF12" i="4"/>
  <c r="BG27" i="4"/>
  <c r="BF69" i="4" s="1"/>
  <c r="BF26" i="4"/>
  <c r="BH42" i="4"/>
  <c r="BG84" i="4" s="1"/>
  <c r="BE73" i="4"/>
  <c r="BD87" i="4"/>
  <c r="BF10" i="11" l="1"/>
  <c r="BF19" i="11"/>
  <c r="BG10" i="11" s="1"/>
  <c r="BD12" i="7"/>
  <c r="BB16" i="11"/>
  <c r="AY11" i="11"/>
  <c r="AV49" i="3"/>
  <c r="AW24" i="11"/>
  <c r="AW22" i="11" s="1"/>
  <c r="AX23" i="11" s="1"/>
  <c r="AY20" i="11"/>
  <c r="BE16" i="7"/>
  <c r="BD14" i="3"/>
  <c r="AV9" i="11"/>
  <c r="AU6" i="11"/>
  <c r="AU4" i="11" s="1"/>
  <c r="AV18" i="11"/>
  <c r="AU15" i="11"/>
  <c r="AU14" i="11" s="1"/>
  <c r="AW7" i="12"/>
  <c r="AW8" i="12" s="1"/>
  <c r="AW9" i="12" s="1"/>
  <c r="BB7" i="11"/>
  <c r="BC7" i="11" s="1"/>
  <c r="AW46" i="3"/>
  <c r="AW41" i="7" s="1"/>
  <c r="AW39" i="7" s="1"/>
  <c r="AW8" i="7" s="1"/>
  <c r="AW42" i="7" s="1"/>
  <c r="AW70" i="7" s="1"/>
  <c r="BD99" i="4"/>
  <c r="BE18" i="3" s="1"/>
  <c r="BE15" i="3"/>
  <c r="BF80" i="4"/>
  <c r="BF68" i="4"/>
  <c r="AX17" i="9"/>
  <c r="AX16" i="9" s="1"/>
  <c r="AX21" i="9"/>
  <c r="AX20" i="9" s="1"/>
  <c r="AY52" i="7" s="1"/>
  <c r="AY50" i="7" s="1"/>
  <c r="AY55" i="7" s="1"/>
  <c r="AW24" i="9"/>
  <c r="AY21" i="11" s="1"/>
  <c r="BE13" i="7"/>
  <c r="BE12" i="7" s="1"/>
  <c r="AX8" i="11"/>
  <c r="AX17" i="11"/>
  <c r="AV71" i="7"/>
  <c r="AW69" i="7" s="1"/>
  <c r="AV5" i="11"/>
  <c r="CM26" i="10"/>
  <c r="CM33" i="10" s="1"/>
  <c r="CN28" i="10"/>
  <c r="CN35" i="10" s="1"/>
  <c r="CM25" i="10"/>
  <c r="CM32" i="10" s="1"/>
  <c r="CN27" i="10"/>
  <c r="CN34" i="10" s="1"/>
  <c r="AY23" i="10"/>
  <c r="AY22" i="10" s="1"/>
  <c r="AZ44" i="3" s="1"/>
  <c r="AX29" i="10"/>
  <c r="AZ12" i="11" s="1"/>
  <c r="CM24" i="10"/>
  <c r="CM31" i="10" s="1"/>
  <c r="BG19" i="9"/>
  <c r="BG23" i="9"/>
  <c r="CM22" i="9"/>
  <c r="CM26" i="9" s="1"/>
  <c r="CN18" i="9" s="1"/>
  <c r="BJ35" i="4"/>
  <c r="BH77" i="4"/>
  <c r="BJ15" i="4"/>
  <c r="BH57" i="4"/>
  <c r="BL33" i="4"/>
  <c r="BJ75" i="4"/>
  <c r="BH14" i="4"/>
  <c r="BF56" i="4"/>
  <c r="BF54" i="4" s="1"/>
  <c r="BH44" i="4"/>
  <c r="BF86" i="4"/>
  <c r="BF83" i="4" s="1"/>
  <c r="BI29" i="4"/>
  <c r="BG71" i="4"/>
  <c r="BI37" i="4"/>
  <c r="BG79" i="4"/>
  <c r="BL34" i="4"/>
  <c r="BJ76" i="4"/>
  <c r="BS21" i="4"/>
  <c r="BQ63" i="4"/>
  <c r="BI36" i="4"/>
  <c r="BG78" i="4"/>
  <c r="BI30" i="4"/>
  <c r="BG72" i="4"/>
  <c r="BH11" i="4"/>
  <c r="BF53" i="4"/>
  <c r="BF50" i="4" s="1"/>
  <c r="BJ28" i="4"/>
  <c r="BH70" i="4"/>
  <c r="BJ16" i="4"/>
  <c r="BH58" i="4"/>
  <c r="BP10" i="4"/>
  <c r="BN52" i="4"/>
  <c r="BJ17" i="4"/>
  <c r="BH59" i="4"/>
  <c r="BJ20" i="4"/>
  <c r="BH62" i="4"/>
  <c r="BM22" i="4"/>
  <c r="BK64" i="4"/>
  <c r="BL25" i="4"/>
  <c r="BJ67" i="4"/>
  <c r="BJ43" i="4"/>
  <c r="BH85" i="4"/>
  <c r="BI40" i="4"/>
  <c r="BG82" i="4"/>
  <c r="BF45" i="4"/>
  <c r="BH9" i="4"/>
  <c r="BG51" i="4" s="1"/>
  <c r="BG8" i="4"/>
  <c r="BH24" i="4"/>
  <c r="BG66" i="4" s="1"/>
  <c r="BG65" i="4" s="1"/>
  <c r="BG23" i="4"/>
  <c r="BH13" i="4"/>
  <c r="BG55" i="4" s="1"/>
  <c r="BG12" i="4"/>
  <c r="BI19" i="4"/>
  <c r="BH61" i="4" s="1"/>
  <c r="BH18" i="4"/>
  <c r="BI42" i="4"/>
  <c r="BH84" i="4" s="1"/>
  <c r="BH41" i="4"/>
  <c r="BH27" i="4"/>
  <c r="BG69" i="4" s="1"/>
  <c r="BG26" i="4"/>
  <c r="BH39" i="4"/>
  <c r="BG81" i="4" s="1"/>
  <c r="BG38" i="4"/>
  <c r="BH32" i="4"/>
  <c r="BG74" i="4" s="1"/>
  <c r="BG31" i="4"/>
  <c r="BF73" i="4"/>
  <c r="BH60" i="4"/>
  <c r="BE87" i="4"/>
  <c r="BG19" i="11" l="1"/>
  <c r="BH19" i="11" s="1"/>
  <c r="AX25" i="9"/>
  <c r="BH10" i="11"/>
  <c r="BI10" i="11" s="1"/>
  <c r="BF16" i="7"/>
  <c r="BE14" i="3"/>
  <c r="AW18" i="11"/>
  <c r="AV15" i="11"/>
  <c r="AV14" i="11" s="1"/>
  <c r="AW9" i="11"/>
  <c r="AV6" i="11"/>
  <c r="AV4" i="11" s="1"/>
  <c r="AY34" i="3"/>
  <c r="AY31" i="3" s="1"/>
  <c r="AY32" i="7"/>
  <c r="AY29" i="7" s="1"/>
  <c r="AW48" i="3"/>
  <c r="AX41" i="3"/>
  <c r="AX13" i="3" s="1"/>
  <c r="AX42" i="3" s="1"/>
  <c r="AX10" i="12"/>
  <c r="AY21" i="9"/>
  <c r="AY17" i="9"/>
  <c r="AY16" i="9" s="1"/>
  <c r="AX24" i="9"/>
  <c r="AZ21" i="11" s="1"/>
  <c r="BF15" i="3"/>
  <c r="BE99" i="4"/>
  <c r="BF18" i="3" s="1"/>
  <c r="BG68" i="4"/>
  <c r="BF13" i="7"/>
  <c r="BC16" i="11"/>
  <c r="BD16" i="11" s="1"/>
  <c r="AY17" i="11"/>
  <c r="AW71" i="7"/>
  <c r="AX69" i="7" s="1"/>
  <c r="AW5" i="11"/>
  <c r="AY8" i="11"/>
  <c r="CO27" i="10"/>
  <c r="CO34" i="10" s="1"/>
  <c r="CN25" i="10"/>
  <c r="CN32" i="10" s="1"/>
  <c r="CO28" i="10"/>
  <c r="CO35" i="10" s="1"/>
  <c r="CN26" i="10"/>
  <c r="CN33" i="10" s="1"/>
  <c r="CN24" i="10"/>
  <c r="CN31" i="10" s="1"/>
  <c r="AY30" i="10"/>
  <c r="BG27" i="9"/>
  <c r="CN22" i="9"/>
  <c r="CN26" i="9" s="1"/>
  <c r="CO18" i="9" s="1"/>
  <c r="BM34" i="4"/>
  <c r="BK76" i="4"/>
  <c r="BI14" i="4"/>
  <c r="BG56" i="4"/>
  <c r="BM25" i="4"/>
  <c r="BK67" i="4"/>
  <c r="BQ10" i="4"/>
  <c r="BO52" i="4"/>
  <c r="BJ30" i="4"/>
  <c r="BH72" i="4"/>
  <c r="BJ37" i="4"/>
  <c r="BH79" i="4"/>
  <c r="BM33" i="4"/>
  <c r="BK75" i="4"/>
  <c r="BF87" i="4"/>
  <c r="BK15" i="4"/>
  <c r="BI57" i="4"/>
  <c r="BJ40" i="4"/>
  <c r="BH82" i="4"/>
  <c r="BK20" i="4"/>
  <c r="BI62" i="4"/>
  <c r="BK28" i="4"/>
  <c r="BI70" i="4"/>
  <c r="BL16" i="4"/>
  <c r="BI58" i="4"/>
  <c r="BJ29" i="4"/>
  <c r="BH71" i="4"/>
  <c r="BG80" i="4"/>
  <c r="BT21" i="4"/>
  <c r="BR63" i="4"/>
  <c r="BI44" i="4"/>
  <c r="BI41" i="4" s="1"/>
  <c r="BG86" i="4"/>
  <c r="BG83" i="4" s="1"/>
  <c r="BK35" i="4"/>
  <c r="BI77" i="4"/>
  <c r="BN22" i="4"/>
  <c r="BL64" i="4"/>
  <c r="BJ36" i="4"/>
  <c r="BH78" i="4"/>
  <c r="BK43" i="4"/>
  <c r="BI85" i="4"/>
  <c r="BL17" i="4"/>
  <c r="BI59" i="4"/>
  <c r="BI11" i="4"/>
  <c r="BG53" i="4"/>
  <c r="BG50" i="4" s="1"/>
  <c r="BI32" i="4"/>
  <c r="BH74" i="4" s="1"/>
  <c r="BH31" i="4"/>
  <c r="BI13" i="4"/>
  <c r="BH55" i="4" s="1"/>
  <c r="BH12" i="4"/>
  <c r="BI39" i="4"/>
  <c r="BH81" i="4" s="1"/>
  <c r="BH38" i="4"/>
  <c r="BI27" i="4"/>
  <c r="BH69" i="4" s="1"/>
  <c r="BH68" i="4" s="1"/>
  <c r="BH26" i="4"/>
  <c r="BI24" i="4"/>
  <c r="BH66" i="4" s="1"/>
  <c r="BH65" i="4" s="1"/>
  <c r="BH23" i="4"/>
  <c r="BJ19" i="4"/>
  <c r="BI61" i="4" s="1"/>
  <c r="BI18" i="4"/>
  <c r="BG45" i="4"/>
  <c r="BJ42" i="4"/>
  <c r="BI84" i="4" s="1"/>
  <c r="BI9" i="4"/>
  <c r="BH51" i="4" s="1"/>
  <c r="BH8" i="4"/>
  <c r="BG54" i="4"/>
  <c r="BG73" i="4"/>
  <c r="AZ11" i="11" l="1"/>
  <c r="AZ20" i="11"/>
  <c r="BI19" i="11"/>
  <c r="BJ19" i="11" s="1"/>
  <c r="BF12" i="7"/>
  <c r="BG16" i="7"/>
  <c r="BF14" i="3"/>
  <c r="AX9" i="11"/>
  <c r="AW6" i="11"/>
  <c r="AW4" i="11" s="1"/>
  <c r="AX18" i="11"/>
  <c r="AW15" i="11"/>
  <c r="AW14" i="11" s="1"/>
  <c r="BG13" i="7"/>
  <c r="AX24" i="11"/>
  <c r="AX22" i="11" s="1"/>
  <c r="AY23" i="11" s="1"/>
  <c r="AW49" i="3"/>
  <c r="AV9" i="8"/>
  <c r="AV10" i="8" s="1"/>
  <c r="AW11" i="8" s="1"/>
  <c r="AX51" i="7" s="1"/>
  <c r="AZ34" i="3"/>
  <c r="AZ31" i="3" s="1"/>
  <c r="AZ32" i="7"/>
  <c r="AZ29" i="7" s="1"/>
  <c r="BI60" i="4"/>
  <c r="BG15" i="3"/>
  <c r="BF99" i="4"/>
  <c r="BG18" i="3" s="1"/>
  <c r="AY25" i="9"/>
  <c r="AY20" i="9"/>
  <c r="AZ52" i="7" s="1"/>
  <c r="AZ50" i="7" s="1"/>
  <c r="AZ55" i="7" s="1"/>
  <c r="AX7" i="12"/>
  <c r="AX8" i="12" s="1"/>
  <c r="AX9" i="12" s="1"/>
  <c r="AX46" i="3"/>
  <c r="AX41" i="7" s="1"/>
  <c r="AX39" i="7" s="1"/>
  <c r="AX8" i="7" s="1"/>
  <c r="AX42" i="7" s="1"/>
  <c r="AY10" i="12"/>
  <c r="AY40" i="7"/>
  <c r="BD7" i="11"/>
  <c r="AX5" i="11"/>
  <c r="AZ8" i="11"/>
  <c r="AZ17" i="11"/>
  <c r="CO26" i="10"/>
  <c r="CO33" i="10" s="1"/>
  <c r="CP28" i="10"/>
  <c r="CP35" i="10" s="1"/>
  <c r="CO32" i="10"/>
  <c r="CO25" i="10"/>
  <c r="CO24" i="10"/>
  <c r="CO31" i="10" s="1"/>
  <c r="CP27" i="10"/>
  <c r="CP34" i="10" s="1"/>
  <c r="AZ23" i="10"/>
  <c r="AZ22" i="10" s="1"/>
  <c r="BA44" i="3" s="1"/>
  <c r="AY29" i="10"/>
  <c r="BA12" i="11" s="1"/>
  <c r="BH19" i="9"/>
  <c r="BH23" i="9"/>
  <c r="BH27" i="9"/>
  <c r="CO22" i="9"/>
  <c r="CO26" i="9" s="1"/>
  <c r="CP18" i="9" s="1"/>
  <c r="BK36" i="4"/>
  <c r="BI78" i="4"/>
  <c r="BU21" i="4"/>
  <c r="BS63" i="4"/>
  <c r="BN33" i="4"/>
  <c r="BL75" i="4"/>
  <c r="BL20" i="4"/>
  <c r="BJ62" i="4"/>
  <c r="BN25" i="4"/>
  <c r="BL67" i="4"/>
  <c r="BL28" i="4"/>
  <c r="BJ70" i="4"/>
  <c r="BK29" i="4"/>
  <c r="BI71" i="4"/>
  <c r="BK40" i="4"/>
  <c r="BI82" i="4"/>
  <c r="BJ14" i="4"/>
  <c r="BH56" i="4"/>
  <c r="BH54" i="4" s="1"/>
  <c r="BG87" i="4"/>
  <c r="BL43" i="4"/>
  <c r="BJ85" i="4"/>
  <c r="BJ11" i="4"/>
  <c r="BH53" i="4"/>
  <c r="BH50" i="4" s="1"/>
  <c r="BK37" i="4"/>
  <c r="BI79" i="4"/>
  <c r="BH80" i="4"/>
  <c r="BM17" i="4"/>
  <c r="BK59" i="4"/>
  <c r="BL35" i="4"/>
  <c r="BJ77" i="4"/>
  <c r="BK30" i="4"/>
  <c r="BI72" i="4"/>
  <c r="BJ44" i="4"/>
  <c r="BJ41" i="4" s="1"/>
  <c r="BH86" i="4"/>
  <c r="BH83" i="4" s="1"/>
  <c r="BR10" i="4"/>
  <c r="BP52" i="4"/>
  <c r="BO22" i="4"/>
  <c r="BM64" i="4"/>
  <c r="BM16" i="4"/>
  <c r="BK58" i="4"/>
  <c r="BL15" i="4"/>
  <c r="BJ57" i="4"/>
  <c r="BN34" i="4"/>
  <c r="BL76" i="4"/>
  <c r="BJ9" i="4"/>
  <c r="BI51" i="4" s="1"/>
  <c r="BI8" i="4"/>
  <c r="BJ27" i="4"/>
  <c r="BI69" i="4" s="1"/>
  <c r="BI26" i="4"/>
  <c r="BJ39" i="4"/>
  <c r="BI81" i="4" s="1"/>
  <c r="BI38" i="4"/>
  <c r="BK19" i="4"/>
  <c r="BJ61" i="4" s="1"/>
  <c r="BJ18" i="4"/>
  <c r="BJ13" i="4"/>
  <c r="BI55" i="4" s="1"/>
  <c r="BI12" i="4"/>
  <c r="BK42" i="4"/>
  <c r="BJ84" i="4" s="1"/>
  <c r="BH45" i="4"/>
  <c r="BJ24" i="4"/>
  <c r="BI66" i="4" s="1"/>
  <c r="BI23" i="4"/>
  <c r="BJ32" i="4"/>
  <c r="BI74" i="4" s="1"/>
  <c r="BI31" i="4"/>
  <c r="BI65" i="4"/>
  <c r="BH73" i="4"/>
  <c r="BG12" i="7" l="1"/>
  <c r="BA11" i="11"/>
  <c r="BA20" i="11"/>
  <c r="BJ10" i="11"/>
  <c r="BK10" i="11" s="1"/>
  <c r="BH16" i="7"/>
  <c r="BG14" i="3"/>
  <c r="AY18" i="11"/>
  <c r="AX15" i="11"/>
  <c r="AX14" i="11" s="1"/>
  <c r="AY9" i="11"/>
  <c r="AX6" i="11"/>
  <c r="AX4" i="11" s="1"/>
  <c r="AY41" i="3"/>
  <c r="AY13" i="3" s="1"/>
  <c r="AY42" i="3" s="1"/>
  <c r="AY25" i="11"/>
  <c r="AX50" i="7"/>
  <c r="AX55" i="7" s="1"/>
  <c r="AX70" i="7" s="1"/>
  <c r="AX71" i="7" s="1"/>
  <c r="AY69" i="7" s="1"/>
  <c r="BE7" i="11"/>
  <c r="BE16" i="11"/>
  <c r="BF16" i="11" s="1"/>
  <c r="BG99" i="4"/>
  <c r="BH18" i="3" s="1"/>
  <c r="BH15" i="3"/>
  <c r="AZ17" i="9"/>
  <c r="AZ16" i="9" s="1"/>
  <c r="AZ21" i="9"/>
  <c r="AY24" i="9"/>
  <c r="BA21" i="11" s="1"/>
  <c r="AY7" i="12"/>
  <c r="AY8" i="12" s="1"/>
  <c r="AY9" i="12" s="1"/>
  <c r="AZ41" i="3" s="1"/>
  <c r="AZ13" i="3" s="1"/>
  <c r="AZ42" i="3" s="1"/>
  <c r="AZ10" i="12"/>
  <c r="BA40" i="7" s="1"/>
  <c r="AZ40" i="7"/>
  <c r="BH13" i="7"/>
  <c r="AX48" i="3"/>
  <c r="E12" i="13" s="1"/>
  <c r="BA17" i="11"/>
  <c r="BA8" i="11"/>
  <c r="CQ28" i="10"/>
  <c r="CQ35" i="10" s="1"/>
  <c r="CP24" i="10"/>
  <c r="CP31" i="10" s="1"/>
  <c r="AZ30" i="10"/>
  <c r="CQ27" i="10"/>
  <c r="CQ34" i="10" s="1"/>
  <c r="CP25" i="10"/>
  <c r="CP32" i="10" s="1"/>
  <c r="CP26" i="10"/>
  <c r="CP33" i="10" s="1"/>
  <c r="BI19" i="9"/>
  <c r="BI23" i="9"/>
  <c r="CP22" i="9"/>
  <c r="CP26" i="9" s="1"/>
  <c r="CQ18" i="9" s="1"/>
  <c r="BI68" i="4"/>
  <c r="BJ60" i="4"/>
  <c r="BI80" i="4"/>
  <c r="BN16" i="4"/>
  <c r="BL58" i="4"/>
  <c r="BL30" i="4"/>
  <c r="BJ72" i="4"/>
  <c r="BL40" i="4"/>
  <c r="BJ82" i="4"/>
  <c r="BM20" i="4"/>
  <c r="BK62" i="4"/>
  <c r="BK11" i="4"/>
  <c r="BI53" i="4"/>
  <c r="BI50" i="4" s="1"/>
  <c r="BP22" i="4"/>
  <c r="BN64" i="4"/>
  <c r="BM35" i="4"/>
  <c r="BK77" i="4"/>
  <c r="BL29" i="4"/>
  <c r="BJ71" i="4"/>
  <c r="BV21" i="4"/>
  <c r="BT63" i="4"/>
  <c r="BO33" i="4"/>
  <c r="BM75" i="4"/>
  <c r="BS10" i="4"/>
  <c r="BQ52" i="4"/>
  <c r="BM15" i="4"/>
  <c r="BK57" i="4"/>
  <c r="BK44" i="4"/>
  <c r="BK41" i="4" s="1"/>
  <c r="BI86" i="4"/>
  <c r="BI83" i="4" s="1"/>
  <c r="BK14" i="4"/>
  <c r="BI56" i="4"/>
  <c r="BI54" i="4" s="1"/>
  <c r="BO25" i="4"/>
  <c r="BM67" i="4"/>
  <c r="BM43" i="4"/>
  <c r="BK85" i="4"/>
  <c r="BO34" i="4"/>
  <c r="BM76" i="4"/>
  <c r="BN17" i="4"/>
  <c r="BL59" i="4"/>
  <c r="BM28" i="4"/>
  <c r="BK70" i="4"/>
  <c r="BL37" i="4"/>
  <c r="BJ79" i="4"/>
  <c r="BL36" i="4"/>
  <c r="BJ78" i="4"/>
  <c r="BK32" i="4"/>
  <c r="BJ74" i="4" s="1"/>
  <c r="BJ31" i="4"/>
  <c r="BH87" i="4"/>
  <c r="BL19" i="4"/>
  <c r="BK61" i="4" s="1"/>
  <c r="BK60" i="4" s="1"/>
  <c r="BK18" i="4"/>
  <c r="BK24" i="4"/>
  <c r="BJ66" i="4" s="1"/>
  <c r="BJ65" i="4" s="1"/>
  <c r="BJ23" i="4"/>
  <c r="BL42" i="4"/>
  <c r="BK84" i="4" s="1"/>
  <c r="BK27" i="4"/>
  <c r="BJ69" i="4" s="1"/>
  <c r="BJ26" i="4"/>
  <c r="BK39" i="4"/>
  <c r="BJ81" i="4" s="1"/>
  <c r="BJ38" i="4"/>
  <c r="BI45" i="4"/>
  <c r="BK13" i="4"/>
  <c r="BJ55" i="4" s="1"/>
  <c r="BJ12" i="4"/>
  <c r="BK9" i="4"/>
  <c r="BJ51" i="4" s="1"/>
  <c r="BJ8" i="4"/>
  <c r="BI73" i="4"/>
  <c r="BH12" i="7" l="1"/>
  <c r="BK19" i="11"/>
  <c r="BL19" i="11" s="1"/>
  <c r="BI16" i="7"/>
  <c r="BH14" i="3"/>
  <c r="AY15" i="11"/>
  <c r="AY6" i="11"/>
  <c r="AY5" i="11"/>
  <c r="AZ46" i="3"/>
  <c r="AZ41" i="7" s="1"/>
  <c r="AZ39" i="7" s="1"/>
  <c r="AZ8" i="7" s="1"/>
  <c r="AZ42" i="7" s="1"/>
  <c r="AZ70" i="7" s="1"/>
  <c r="AZ25" i="9"/>
  <c r="AZ20" i="9"/>
  <c r="BA52" i="7" s="1"/>
  <c r="BA50" i="7" s="1"/>
  <c r="BA55" i="7" s="1"/>
  <c r="BA34" i="3"/>
  <c r="BA31" i="3" s="1"/>
  <c r="BA32" i="7"/>
  <c r="BA29" i="7" s="1"/>
  <c r="AY46" i="3"/>
  <c r="AY41" i="7" s="1"/>
  <c r="AY39" i="7" s="1"/>
  <c r="AY8" i="7" s="1"/>
  <c r="AY42" i="7" s="1"/>
  <c r="AY70" i="7" s="1"/>
  <c r="AY71" i="7" s="1"/>
  <c r="AZ69" i="7" s="1"/>
  <c r="BF7" i="11"/>
  <c r="BG7" i="11" s="1"/>
  <c r="AY24" i="11"/>
  <c r="AY22" i="11" s="1"/>
  <c r="AX49" i="3"/>
  <c r="AW9" i="8"/>
  <c r="AW10" i="8" s="1"/>
  <c r="BI13" i="7"/>
  <c r="BH99" i="4"/>
  <c r="BI18" i="3" s="1"/>
  <c r="BI15" i="3"/>
  <c r="BB8" i="11"/>
  <c r="BB17" i="11"/>
  <c r="CR27" i="10"/>
  <c r="CR34" i="10" s="1"/>
  <c r="CQ26" i="10"/>
  <c r="CQ33" i="10" s="1"/>
  <c r="CQ24" i="10"/>
  <c r="CQ31" i="10" s="1"/>
  <c r="CR28" i="10"/>
  <c r="CR35" i="10" s="1"/>
  <c r="CQ25" i="10"/>
  <c r="CQ32" i="10" s="1"/>
  <c r="BA23" i="10"/>
  <c r="BA22" i="10" s="1"/>
  <c r="BB44" i="3" s="1"/>
  <c r="AZ29" i="10"/>
  <c r="BB12" i="11" s="1"/>
  <c r="BI27" i="9"/>
  <c r="CQ22" i="9"/>
  <c r="CQ26" i="9" s="1"/>
  <c r="CR18" i="9" s="1"/>
  <c r="BJ68" i="4"/>
  <c r="BJ80" i="4"/>
  <c r="BN20" i="4"/>
  <c r="BL62" i="4"/>
  <c r="BN28" i="4"/>
  <c r="BL70" i="4"/>
  <c r="BP25" i="4"/>
  <c r="BN67" i="4"/>
  <c r="BT10" i="4"/>
  <c r="BR52" i="4"/>
  <c r="BN35" i="4"/>
  <c r="BL77" i="4"/>
  <c r="BM40" i="4"/>
  <c r="BK82" i="4"/>
  <c r="BP33" i="4"/>
  <c r="BN75" i="4"/>
  <c r="BM30" i="4"/>
  <c r="BK72" i="4"/>
  <c r="BM36" i="4"/>
  <c r="BK78" i="4"/>
  <c r="BP34" i="4"/>
  <c r="BN76" i="4"/>
  <c r="BL44" i="4"/>
  <c r="BL41" i="4" s="1"/>
  <c r="BJ86" i="4"/>
  <c r="BJ83" i="4" s="1"/>
  <c r="BX21" i="4"/>
  <c r="BU63" i="4"/>
  <c r="BO17" i="4"/>
  <c r="BM59" i="4"/>
  <c r="BL11" i="4"/>
  <c r="BJ53" i="4"/>
  <c r="BJ50" i="4" s="1"/>
  <c r="BO16" i="4"/>
  <c r="BM58" i="4"/>
  <c r="BL14" i="4"/>
  <c r="BJ56" i="4"/>
  <c r="BQ22" i="4"/>
  <c r="BO64" i="4"/>
  <c r="BM37" i="4"/>
  <c r="BK79" i="4"/>
  <c r="BN43" i="4"/>
  <c r="BL85" i="4"/>
  <c r="BN15" i="4"/>
  <c r="BL57" i="4"/>
  <c r="BM29" i="4"/>
  <c r="BK71" i="4"/>
  <c r="BM42" i="4"/>
  <c r="BL84" i="4" s="1"/>
  <c r="BL13" i="4"/>
  <c r="BK55" i="4" s="1"/>
  <c r="BK12" i="4"/>
  <c r="BL24" i="4"/>
  <c r="BK66" i="4" s="1"/>
  <c r="BK65" i="4" s="1"/>
  <c r="BK23" i="4"/>
  <c r="BM19" i="4"/>
  <c r="BL61" i="4" s="1"/>
  <c r="BL18" i="4"/>
  <c r="BL32" i="4"/>
  <c r="BK74" i="4" s="1"/>
  <c r="BK31" i="4"/>
  <c r="BL39" i="4"/>
  <c r="BK81" i="4" s="1"/>
  <c r="BK38" i="4"/>
  <c r="BJ45" i="4"/>
  <c r="BL27" i="4"/>
  <c r="BK69" i="4" s="1"/>
  <c r="BK26" i="4"/>
  <c r="BL9" i="4"/>
  <c r="BK51" i="4" s="1"/>
  <c r="BK8" i="4"/>
  <c r="BJ73" i="4"/>
  <c r="BI87" i="4"/>
  <c r="BL60" i="4"/>
  <c r="BJ54" i="4"/>
  <c r="BI12" i="7" l="1"/>
  <c r="BB11" i="11"/>
  <c r="BB20" i="11"/>
  <c r="BL10" i="11"/>
  <c r="BM10" i="11" s="1"/>
  <c r="BJ16" i="7"/>
  <c r="BI14" i="3"/>
  <c r="AY4" i="11"/>
  <c r="AY48" i="3"/>
  <c r="AZ9" i="11"/>
  <c r="AZ6" i="11" s="1"/>
  <c r="AZ18" i="11"/>
  <c r="AZ15" i="11" s="1"/>
  <c r="AZ71" i="7"/>
  <c r="BA69" i="7" s="1"/>
  <c r="BA5" i="11" s="1"/>
  <c r="AZ5" i="11"/>
  <c r="BI99" i="4"/>
  <c r="BJ18" i="3" s="1"/>
  <c r="BJ15" i="3"/>
  <c r="BA21" i="9"/>
  <c r="BA17" i="9"/>
  <c r="BA16" i="9" s="1"/>
  <c r="AZ24" i="9"/>
  <c r="BB21" i="11" s="1"/>
  <c r="AZ48" i="3"/>
  <c r="BJ13" i="7"/>
  <c r="AZ7" i="12"/>
  <c r="AZ8" i="12" s="1"/>
  <c r="AZ9" i="12" s="1"/>
  <c r="AZ23" i="11"/>
  <c r="AY14" i="11"/>
  <c r="BG16" i="11"/>
  <c r="BH16" i="11" s="1"/>
  <c r="BC8" i="11"/>
  <c r="BC17" i="11"/>
  <c r="CS28" i="10"/>
  <c r="CS35" i="10" s="1"/>
  <c r="CR24" i="10"/>
  <c r="CR31" i="10" s="1"/>
  <c r="CR26" i="10"/>
  <c r="CR33" i="10" s="1"/>
  <c r="CR25" i="10"/>
  <c r="CR32" i="10" s="1"/>
  <c r="CS27" i="10"/>
  <c r="CS34" i="10" s="1"/>
  <c r="BA30" i="10"/>
  <c r="BJ19" i="9"/>
  <c r="BJ23" i="9"/>
  <c r="CR22" i="9"/>
  <c r="CR26" i="9" s="1"/>
  <c r="CS18" i="9" s="1"/>
  <c r="BK80" i="4"/>
  <c r="BK68" i="4"/>
  <c r="BO43" i="4"/>
  <c r="BM85" i="4"/>
  <c r="BP16" i="4"/>
  <c r="BN58" i="4"/>
  <c r="BJ87" i="4"/>
  <c r="BM44" i="4"/>
  <c r="BK86" i="4"/>
  <c r="BK83" i="4" s="1"/>
  <c r="BQ33" i="4"/>
  <c r="BO75" i="4"/>
  <c r="BQ25" i="4"/>
  <c r="BO67" i="4"/>
  <c r="BU10" i="4"/>
  <c r="BS52" i="4"/>
  <c r="BO28" i="4"/>
  <c r="BM70" i="4"/>
  <c r="BN29" i="4"/>
  <c r="BL71" i="4"/>
  <c r="BR22" i="4"/>
  <c r="BP64" i="4"/>
  <c r="BP17" i="4"/>
  <c r="BN59" i="4"/>
  <c r="BY21" i="4"/>
  <c r="BW63" i="4"/>
  <c r="BM11" i="4"/>
  <c r="BK53" i="4"/>
  <c r="BK50" i="4" s="1"/>
  <c r="BN40" i="4"/>
  <c r="BL82" i="4"/>
  <c r="BN36" i="4"/>
  <c r="BL78" i="4"/>
  <c r="BO35" i="4"/>
  <c r="BM77" i="4"/>
  <c r="BO20" i="4"/>
  <c r="BM62" i="4"/>
  <c r="BN30" i="4"/>
  <c r="BL72" i="4"/>
  <c r="BN37" i="4"/>
  <c r="BL79" i="4"/>
  <c r="BQ34" i="4"/>
  <c r="BO76" i="4"/>
  <c r="BO15" i="4"/>
  <c r="BM57" i="4"/>
  <c r="BM14" i="4"/>
  <c r="BK56" i="4"/>
  <c r="BK54" i="4" s="1"/>
  <c r="BK45" i="4"/>
  <c r="BM9" i="4"/>
  <c r="BL51" i="4" s="1"/>
  <c r="BL8" i="4"/>
  <c r="BN19" i="4"/>
  <c r="BM61" i="4" s="1"/>
  <c r="BM18" i="4"/>
  <c r="BM27" i="4"/>
  <c r="BL69" i="4" s="1"/>
  <c r="BL26" i="4"/>
  <c r="BN42" i="4"/>
  <c r="BM84" i="4" s="1"/>
  <c r="BM39" i="4"/>
  <c r="BL81" i="4" s="1"/>
  <c r="BL38" i="4"/>
  <c r="BM13" i="4"/>
  <c r="BL55" i="4" s="1"/>
  <c r="BL12" i="4"/>
  <c r="BM32" i="4"/>
  <c r="BL74" i="4" s="1"/>
  <c r="BL31" i="4"/>
  <c r="BM24" i="4"/>
  <c r="BL66" i="4" s="1"/>
  <c r="BL65" i="4" s="1"/>
  <c r="BL23" i="4"/>
  <c r="BK73" i="4"/>
  <c r="BM19" i="11" l="1"/>
  <c r="BN19" i="11" s="1"/>
  <c r="AZ24" i="11"/>
  <c r="AY49" i="3"/>
  <c r="AX9" i="8"/>
  <c r="AX10" i="8" s="1"/>
  <c r="BA18" i="11"/>
  <c r="BA15" i="11" s="1"/>
  <c r="BJ12" i="7"/>
  <c r="BN10" i="11"/>
  <c r="BO10" i="11" s="1"/>
  <c r="BK16" i="7"/>
  <c r="BJ14" i="3"/>
  <c r="BA9" i="11"/>
  <c r="BA6" i="11" s="1"/>
  <c r="BA4" i="11" s="1"/>
  <c r="AZ4" i="11"/>
  <c r="BA24" i="11"/>
  <c r="AY9" i="8"/>
  <c r="AY10" i="8" s="1"/>
  <c r="AZ49" i="3"/>
  <c r="BK13" i="7"/>
  <c r="BK15" i="3"/>
  <c r="BJ99" i="4"/>
  <c r="BK18" i="3" s="1"/>
  <c r="AZ22" i="11"/>
  <c r="BH7" i="11"/>
  <c r="BI7" i="11" s="1"/>
  <c r="BB32" i="7"/>
  <c r="BB29" i="7" s="1"/>
  <c r="BB34" i="3"/>
  <c r="BB31" i="3" s="1"/>
  <c r="BA25" i="9"/>
  <c r="BA20" i="9"/>
  <c r="BB52" i="7" s="1"/>
  <c r="BA41" i="3"/>
  <c r="BA13" i="3" s="1"/>
  <c r="BA42" i="3" s="1"/>
  <c r="BA10" i="12"/>
  <c r="BD8" i="11"/>
  <c r="BD17" i="11"/>
  <c r="CS24" i="10"/>
  <c r="CS31" i="10" s="1"/>
  <c r="CS25" i="10"/>
  <c r="CS32" i="10" s="1"/>
  <c r="BB23" i="10"/>
  <c r="BB22" i="10" s="1"/>
  <c r="BC44" i="3" s="1"/>
  <c r="BA29" i="10"/>
  <c r="BC12" i="11" s="1"/>
  <c r="CT27" i="10"/>
  <c r="CT34" i="10" s="1"/>
  <c r="CS26" i="10"/>
  <c r="CS33" i="10" s="1"/>
  <c r="CT28" i="10"/>
  <c r="CT35" i="10" s="1"/>
  <c r="BJ27" i="9"/>
  <c r="CS22" i="9"/>
  <c r="CS26" i="9" s="1"/>
  <c r="CT18" i="9" s="1"/>
  <c r="BK87" i="4"/>
  <c r="BL68" i="4"/>
  <c r="BL80" i="4"/>
  <c r="BM60" i="4"/>
  <c r="BO29" i="4"/>
  <c r="BM71" i="4"/>
  <c r="BR34" i="4"/>
  <c r="BP76" i="4"/>
  <c r="BN44" i="4"/>
  <c r="BL86" i="4"/>
  <c r="BL83" i="4" s="1"/>
  <c r="BM41" i="4"/>
  <c r="BN11" i="4"/>
  <c r="BL53" i="4"/>
  <c r="BL50" i="4" s="1"/>
  <c r="BZ21" i="4"/>
  <c r="BX63" i="4"/>
  <c r="BN14" i="4"/>
  <c r="BL56" i="4"/>
  <c r="BL54" i="4" s="1"/>
  <c r="BQ16" i="4"/>
  <c r="BO58" i="4"/>
  <c r="BP20" i="4"/>
  <c r="BN62" i="4"/>
  <c r="BP35" i="4"/>
  <c r="BN77" i="4"/>
  <c r="BO37" i="4"/>
  <c r="BM79" i="4"/>
  <c r="BV10" i="4"/>
  <c r="BT52" i="4"/>
  <c r="BO30" i="4"/>
  <c r="BM72" i="4"/>
  <c r="BO40" i="4"/>
  <c r="BM82" i="4"/>
  <c r="BS22" i="4"/>
  <c r="BQ64" i="4"/>
  <c r="BR25" i="4"/>
  <c r="BP67" i="4"/>
  <c r="BR33" i="4"/>
  <c r="BP75" i="4"/>
  <c r="BP28" i="4"/>
  <c r="BN70" i="4"/>
  <c r="BO36" i="4"/>
  <c r="BM78" i="4"/>
  <c r="BQ17" i="4"/>
  <c r="BO59" i="4"/>
  <c r="BP15" i="4"/>
  <c r="BN57" i="4"/>
  <c r="BP43" i="4"/>
  <c r="BN85" i="4"/>
  <c r="BN39" i="4"/>
  <c r="BM81" i="4" s="1"/>
  <c r="BM38" i="4"/>
  <c r="BN24" i="4"/>
  <c r="BM66" i="4" s="1"/>
  <c r="BM65" i="4" s="1"/>
  <c r="BM23" i="4"/>
  <c r="BO42" i="4"/>
  <c r="BN84" i="4" s="1"/>
  <c r="BN9" i="4"/>
  <c r="BM51" i="4" s="1"/>
  <c r="BM8" i="4"/>
  <c r="BN32" i="4"/>
  <c r="BM74" i="4" s="1"/>
  <c r="BM31" i="4"/>
  <c r="BN13" i="4"/>
  <c r="BM55" i="4" s="1"/>
  <c r="BM12" i="4"/>
  <c r="BO19" i="4"/>
  <c r="BN61" i="4" s="1"/>
  <c r="BN60" i="4" s="1"/>
  <c r="BN18" i="4"/>
  <c r="BN27" i="4"/>
  <c r="BM69" i="4" s="1"/>
  <c r="BM68" i="4" s="1"/>
  <c r="BM26" i="4"/>
  <c r="BL45" i="4"/>
  <c r="BL73" i="4"/>
  <c r="BK12" i="7" l="1"/>
  <c r="BC11" i="11"/>
  <c r="BB30" i="10"/>
  <c r="BC20" i="11"/>
  <c r="BO19" i="11"/>
  <c r="BP19" i="11" s="1"/>
  <c r="BL16" i="7"/>
  <c r="BK14" i="3"/>
  <c r="BL13" i="7"/>
  <c r="BA7" i="12"/>
  <c r="BA8" i="12" s="1"/>
  <c r="BA9" i="12" s="1"/>
  <c r="BK99" i="4"/>
  <c r="BL18" i="3" s="1"/>
  <c r="BL15" i="3"/>
  <c r="BB21" i="9"/>
  <c r="BB17" i="9"/>
  <c r="BB16" i="9" s="1"/>
  <c r="BA24" i="9"/>
  <c r="BC21" i="11" s="1"/>
  <c r="BB40" i="7"/>
  <c r="BB10" i="12"/>
  <c r="BA23" i="11"/>
  <c r="BA22" i="11" s="1"/>
  <c r="AZ14" i="11"/>
  <c r="BA46" i="3"/>
  <c r="BI16" i="11"/>
  <c r="BE8" i="11"/>
  <c r="BE17" i="11"/>
  <c r="CT25" i="10"/>
  <c r="CT32" i="10" s="1"/>
  <c r="CT26" i="10"/>
  <c r="CT33" i="10" s="1"/>
  <c r="CU28" i="10"/>
  <c r="CU35" i="10" s="1"/>
  <c r="CU27" i="10"/>
  <c r="CU34" i="10" s="1"/>
  <c r="BC23" i="10"/>
  <c r="BC22" i="10" s="1"/>
  <c r="BD44" i="3" s="1"/>
  <c r="BB29" i="10"/>
  <c r="BD12" i="11" s="1"/>
  <c r="CT24" i="10"/>
  <c r="CT31" i="10" s="1"/>
  <c r="BK19" i="9"/>
  <c r="BK23" i="9"/>
  <c r="CT22" i="9"/>
  <c r="CT26" i="9" s="1"/>
  <c r="CU18" i="9" s="1"/>
  <c r="BR17" i="4"/>
  <c r="BP59" i="4"/>
  <c r="BS25" i="4"/>
  <c r="BQ67" i="4"/>
  <c r="BO44" i="4"/>
  <c r="BM86" i="4"/>
  <c r="BM83" i="4" s="1"/>
  <c r="BM80" i="4"/>
  <c r="BP36" i="4"/>
  <c r="BN78" i="4"/>
  <c r="BT22" i="4"/>
  <c r="BR64" i="4"/>
  <c r="BP37" i="4"/>
  <c r="BN79" i="4"/>
  <c r="BO14" i="4"/>
  <c r="BM56" i="4"/>
  <c r="BQ43" i="4"/>
  <c r="BO85" i="4"/>
  <c r="BS34" i="4"/>
  <c r="BQ76" i="4"/>
  <c r="BN41" i="4"/>
  <c r="BR16" i="4"/>
  <c r="BP58" i="4"/>
  <c r="BQ28" i="4"/>
  <c r="BO70" i="4"/>
  <c r="CA21" i="4"/>
  <c r="BY63" i="4"/>
  <c r="BQ15" i="4"/>
  <c r="BO57" i="4"/>
  <c r="BS33" i="4"/>
  <c r="BQ75" i="4"/>
  <c r="BP30" i="4"/>
  <c r="BN72" i="4"/>
  <c r="BQ20" i="4"/>
  <c r="BO62" i="4"/>
  <c r="BO11" i="4"/>
  <c r="BM53" i="4"/>
  <c r="BM50" i="4" s="1"/>
  <c r="BP29" i="4"/>
  <c r="BN71" i="4"/>
  <c r="BW10" i="4"/>
  <c r="BU52" i="4"/>
  <c r="BP40" i="4"/>
  <c r="BN82" i="4"/>
  <c r="BQ35" i="4"/>
  <c r="BO77" i="4"/>
  <c r="BO32" i="4"/>
  <c r="BN74" i="4" s="1"/>
  <c r="BN31" i="4"/>
  <c r="BM45" i="4"/>
  <c r="BO27" i="4"/>
  <c r="BN69" i="4" s="1"/>
  <c r="BN26" i="4"/>
  <c r="BO9" i="4"/>
  <c r="BN51" i="4" s="1"/>
  <c r="BN8" i="4"/>
  <c r="BP19" i="4"/>
  <c r="BO61" i="4" s="1"/>
  <c r="BO60" i="4" s="1"/>
  <c r="BO18" i="4"/>
  <c r="BO13" i="4"/>
  <c r="BN55" i="4" s="1"/>
  <c r="BN12" i="4"/>
  <c r="BO24" i="4"/>
  <c r="BN66" i="4" s="1"/>
  <c r="BN65" i="4" s="1"/>
  <c r="BN23" i="4"/>
  <c r="BO39" i="4"/>
  <c r="BN81" i="4" s="1"/>
  <c r="BN80" i="4" s="1"/>
  <c r="BN38" i="4"/>
  <c r="BP42" i="4"/>
  <c r="BO84" i="4" s="1"/>
  <c r="BO41" i="4"/>
  <c r="BM54" i="4"/>
  <c r="BL87" i="4"/>
  <c r="BM73" i="4"/>
  <c r="BL12" i="7" l="1"/>
  <c r="BP10" i="11"/>
  <c r="BQ10" i="11" s="1"/>
  <c r="BM16" i="7"/>
  <c r="BL14" i="3"/>
  <c r="BA41" i="7"/>
  <c r="BA39" i="7" s="1"/>
  <c r="BB9" i="11" s="1"/>
  <c r="BA48" i="3"/>
  <c r="BB23" i="11"/>
  <c r="BA14" i="11"/>
  <c r="BM13" i="7"/>
  <c r="BJ16" i="11"/>
  <c r="BJ7" i="11"/>
  <c r="BC40" i="7"/>
  <c r="BC10" i="12"/>
  <c r="BD40" i="7" s="1"/>
  <c r="BB41" i="3"/>
  <c r="BB13" i="3" s="1"/>
  <c r="BB42" i="3" s="1"/>
  <c r="BL99" i="4"/>
  <c r="BM18" i="3" s="1"/>
  <c r="BM15" i="3"/>
  <c r="BC32" i="7"/>
  <c r="BC29" i="7" s="1"/>
  <c r="BC34" i="3"/>
  <c r="BC31" i="3" s="1"/>
  <c r="BB25" i="9"/>
  <c r="BB20" i="9"/>
  <c r="BC52" i="7" s="1"/>
  <c r="BC50" i="7" s="1"/>
  <c r="BC55" i="7" s="1"/>
  <c r="BF17" i="11"/>
  <c r="BF8" i="11"/>
  <c r="CV27" i="10"/>
  <c r="CV34" i="10" s="1"/>
  <c r="CV28" i="10"/>
  <c r="CV35" i="10" s="1"/>
  <c r="CU26" i="10"/>
  <c r="CU33" i="10" s="1"/>
  <c r="CU25" i="10"/>
  <c r="CU32" i="10" s="1"/>
  <c r="CU24" i="10"/>
  <c r="CU31" i="10" s="1"/>
  <c r="BC30" i="10"/>
  <c r="BK27" i="9"/>
  <c r="CU22" i="9"/>
  <c r="CU26" i="9" s="1"/>
  <c r="CV18" i="9" s="1"/>
  <c r="BN68" i="4"/>
  <c r="BX10" i="4"/>
  <c r="BV52" i="4"/>
  <c r="BP14" i="4"/>
  <c r="BN56" i="4"/>
  <c r="BN54" i="4" s="1"/>
  <c r="BQ29" i="4"/>
  <c r="BO71" i="4"/>
  <c r="BT33" i="4"/>
  <c r="BR75" i="4"/>
  <c r="BS16" i="4"/>
  <c r="BQ58" i="4"/>
  <c r="BP44" i="4"/>
  <c r="BN86" i="4"/>
  <c r="BN83" i="4" s="1"/>
  <c r="BR35" i="4"/>
  <c r="BP77" i="4"/>
  <c r="BN50" i="4"/>
  <c r="BP11" i="4"/>
  <c r="BN53" i="4"/>
  <c r="BR15" i="4"/>
  <c r="BP57" i="4"/>
  <c r="BT25" i="4"/>
  <c r="BR67" i="4"/>
  <c r="BQ36" i="4"/>
  <c r="BO78" i="4"/>
  <c r="BR28" i="4"/>
  <c r="BP70" i="4"/>
  <c r="BQ37" i="4"/>
  <c r="BO79" i="4"/>
  <c r="BQ40" i="4"/>
  <c r="BO82" i="4"/>
  <c r="BT34" i="4"/>
  <c r="BR76" i="4"/>
  <c r="BU22" i="4"/>
  <c r="BS64" i="4"/>
  <c r="BR43" i="4"/>
  <c r="BP85" i="4"/>
  <c r="BQ30" i="4"/>
  <c r="BO72" i="4"/>
  <c r="BR20" i="4"/>
  <c r="BP62" i="4"/>
  <c r="CB21" i="4"/>
  <c r="BZ63" i="4"/>
  <c r="BS17" i="4"/>
  <c r="BQ59" i="4"/>
  <c r="BQ42" i="4"/>
  <c r="BP84" i="4" s="1"/>
  <c r="BP41" i="4"/>
  <c r="BQ19" i="4"/>
  <c r="BP61" i="4" s="1"/>
  <c r="BP18" i="4"/>
  <c r="BN45" i="4"/>
  <c r="BP39" i="4"/>
  <c r="BO81" i="4" s="1"/>
  <c r="BO38" i="4"/>
  <c r="BP9" i="4"/>
  <c r="BO51" i="4" s="1"/>
  <c r="BO8" i="4"/>
  <c r="BM87" i="4"/>
  <c r="BP24" i="4"/>
  <c r="BO66" i="4" s="1"/>
  <c r="BO65" i="4" s="1"/>
  <c r="BO23" i="4"/>
  <c r="BP27" i="4"/>
  <c r="BO69" i="4" s="1"/>
  <c r="BO26" i="4"/>
  <c r="BP13" i="4"/>
  <c r="BO55" i="4" s="1"/>
  <c r="BO12" i="4"/>
  <c r="BP32" i="4"/>
  <c r="BO74" i="4" s="1"/>
  <c r="BO31" i="4"/>
  <c r="BN73" i="4"/>
  <c r="BB24" i="11" l="1"/>
  <c r="BB22" i="11" s="1"/>
  <c r="BC23" i="11" s="1"/>
  <c r="BD20" i="11"/>
  <c r="BD11" i="11"/>
  <c r="BA49" i="3"/>
  <c r="BM12" i="7"/>
  <c r="BQ19" i="11"/>
  <c r="BR19" i="11" s="1"/>
  <c r="BK7" i="11"/>
  <c r="BN16" i="7"/>
  <c r="BM14" i="3"/>
  <c r="AZ9" i="8"/>
  <c r="AZ10" i="8" s="1"/>
  <c r="BA11" i="8" s="1"/>
  <c r="BB51" i="7" s="1"/>
  <c r="BC25" i="11" s="1"/>
  <c r="BB6" i="11"/>
  <c r="BA8" i="7"/>
  <c r="BA42" i="7" s="1"/>
  <c r="BA70" i="7" s="1"/>
  <c r="BA71" i="7" s="1"/>
  <c r="BB69" i="7" s="1"/>
  <c r="BB5" i="11" s="1"/>
  <c r="BB18" i="11"/>
  <c r="BN15" i="3"/>
  <c r="BM99" i="4"/>
  <c r="BN18" i="3" s="1"/>
  <c r="BC21" i="9"/>
  <c r="BC17" i="9"/>
  <c r="BC16" i="9" s="1"/>
  <c r="BB24" i="9"/>
  <c r="BD21" i="11" s="1"/>
  <c r="BB7" i="12"/>
  <c r="BB8" i="12" s="1"/>
  <c r="BB9" i="12" s="1"/>
  <c r="BB46" i="3"/>
  <c r="BB41" i="7" s="1"/>
  <c r="BB39" i="7" s="1"/>
  <c r="BB8" i="7" s="1"/>
  <c r="BB42" i="7" s="1"/>
  <c r="BN13" i="7"/>
  <c r="BK16" i="11"/>
  <c r="BG8" i="11"/>
  <c r="BG17" i="11"/>
  <c r="CV24" i="10"/>
  <c r="CV31" i="10" s="1"/>
  <c r="CW27" i="10"/>
  <c r="CW34" i="10" s="1"/>
  <c r="CV25" i="10"/>
  <c r="CV32" i="10" s="1"/>
  <c r="CV26" i="10"/>
  <c r="CV33" i="10" s="1"/>
  <c r="CW28" i="10"/>
  <c r="CW35" i="10" s="1"/>
  <c r="BD23" i="10"/>
  <c r="BD22" i="10" s="1"/>
  <c r="BE44" i="3" s="1"/>
  <c r="BC29" i="10"/>
  <c r="BE12" i="11" s="1"/>
  <c r="BL19" i="9"/>
  <c r="BL23" i="9"/>
  <c r="CV22" i="9"/>
  <c r="CV26" i="9" s="1"/>
  <c r="CW18" i="9" s="1"/>
  <c r="BO68" i="4"/>
  <c r="BP60" i="4"/>
  <c r="BQ11" i="4"/>
  <c r="BO53" i="4"/>
  <c r="BO50" i="4" s="1"/>
  <c r="BU33" i="4"/>
  <c r="BS75" i="4"/>
  <c r="BS20" i="4"/>
  <c r="BQ62" i="4"/>
  <c r="BS35" i="4"/>
  <c r="BQ77" i="4"/>
  <c r="BR29" i="4"/>
  <c r="BP71" i="4"/>
  <c r="CD21" i="4"/>
  <c r="CA63" i="4"/>
  <c r="BR30" i="4"/>
  <c r="BP72" i="4"/>
  <c r="BQ44" i="4"/>
  <c r="BO86" i="4"/>
  <c r="BO83" i="4" s="1"/>
  <c r="BQ14" i="4"/>
  <c r="BO56" i="4"/>
  <c r="BO54" i="4" s="1"/>
  <c r="BV22" i="4"/>
  <c r="BT64" i="4"/>
  <c r="BR36" i="4"/>
  <c r="BP78" i="4"/>
  <c r="BT17" i="4"/>
  <c r="BR59" i="4"/>
  <c r="BS43" i="4"/>
  <c r="BQ85" i="4"/>
  <c r="BR37" i="4"/>
  <c r="BP79" i="4"/>
  <c r="BS15" i="4"/>
  <c r="BQ57" i="4"/>
  <c r="BS28" i="4"/>
  <c r="BQ70" i="4"/>
  <c r="BU34" i="4"/>
  <c r="BS76" i="4"/>
  <c r="BR40" i="4"/>
  <c r="BP82" i="4"/>
  <c r="BU25" i="4"/>
  <c r="BS67" i="4"/>
  <c r="BO80" i="4"/>
  <c r="BT16" i="4"/>
  <c r="BR58" i="4"/>
  <c r="BY10" i="4"/>
  <c r="BW52" i="4"/>
  <c r="BQ9" i="4"/>
  <c r="BP51" i="4" s="1"/>
  <c r="BP8" i="4"/>
  <c r="BQ13" i="4"/>
  <c r="BP55" i="4" s="1"/>
  <c r="BP12" i="4"/>
  <c r="BQ39" i="4"/>
  <c r="BP81" i="4" s="1"/>
  <c r="BP38" i="4"/>
  <c r="BQ24" i="4"/>
  <c r="BP66" i="4" s="1"/>
  <c r="BP23" i="4"/>
  <c r="BR19" i="4"/>
  <c r="BQ61" i="4" s="1"/>
  <c r="BQ60" i="4" s="1"/>
  <c r="BQ18" i="4"/>
  <c r="BQ27" i="4"/>
  <c r="BP69" i="4" s="1"/>
  <c r="BP26" i="4"/>
  <c r="BQ32" i="4"/>
  <c r="BP74" i="4" s="1"/>
  <c r="BP31" i="4"/>
  <c r="BO45" i="4"/>
  <c r="BR42" i="4"/>
  <c r="BQ84" i="4" s="1"/>
  <c r="BP65" i="4"/>
  <c r="BO73" i="4"/>
  <c r="BN87" i="4"/>
  <c r="BN12" i="7" l="1"/>
  <c r="BR10" i="11"/>
  <c r="BS10" i="11" s="1"/>
  <c r="BO16" i="7"/>
  <c r="BN14" i="3"/>
  <c r="BB50" i="7"/>
  <c r="BB55" i="7" s="1"/>
  <c r="BB70" i="7" s="1"/>
  <c r="BB71" i="7" s="1"/>
  <c r="BC69" i="7" s="1"/>
  <c r="BC5" i="11" s="1"/>
  <c r="BB15" i="11"/>
  <c r="BB14" i="11" s="1"/>
  <c r="BC18" i="11"/>
  <c r="BB48" i="3"/>
  <c r="BB4" i="11"/>
  <c r="BC9" i="11"/>
  <c r="BD32" i="7"/>
  <c r="BD29" i="7" s="1"/>
  <c r="BD34" i="3"/>
  <c r="BD31" i="3" s="1"/>
  <c r="BL16" i="11"/>
  <c r="BL7" i="11"/>
  <c r="BC25" i="9"/>
  <c r="BC20" i="9"/>
  <c r="BD52" i="7" s="1"/>
  <c r="BD50" i="7" s="1"/>
  <c r="BD55" i="7" s="1"/>
  <c r="BO13" i="7"/>
  <c r="BO15" i="3"/>
  <c r="BN99" i="4"/>
  <c r="BO18" i="3" s="1"/>
  <c r="BC41" i="3"/>
  <c r="BC13" i="3" s="1"/>
  <c r="BC42" i="3" s="1"/>
  <c r="BH17" i="11"/>
  <c r="BH8" i="11"/>
  <c r="BD30" i="10"/>
  <c r="CW24" i="10"/>
  <c r="CW31" i="10" s="1"/>
  <c r="CW25" i="10"/>
  <c r="CW32" i="10" s="1"/>
  <c r="CX28" i="10"/>
  <c r="CX35" i="10" s="1"/>
  <c r="CW26" i="10"/>
  <c r="CW33" i="10" s="1"/>
  <c r="CX27" i="10"/>
  <c r="CX34" i="10" s="1"/>
  <c r="BL27" i="9"/>
  <c r="CW22" i="9"/>
  <c r="CW26" i="9" s="1"/>
  <c r="CX18" i="9" s="1"/>
  <c r="BP68" i="4"/>
  <c r="BT35" i="4"/>
  <c r="BR77" i="4"/>
  <c r="BV25" i="4"/>
  <c r="BT67" i="4"/>
  <c r="BT15" i="4"/>
  <c r="BR57" i="4"/>
  <c r="BS36" i="4"/>
  <c r="BQ78" i="4"/>
  <c r="BR44" i="4"/>
  <c r="BR41" i="4" s="1"/>
  <c r="BP86" i="4"/>
  <c r="BP83" i="4" s="1"/>
  <c r="BZ10" i="4"/>
  <c r="BX52" i="4"/>
  <c r="CE21" i="4"/>
  <c r="CC63" i="4"/>
  <c r="BV33" i="4"/>
  <c r="BT75" i="4"/>
  <c r="BT28" i="4"/>
  <c r="BR70" i="4"/>
  <c r="BS30" i="4"/>
  <c r="BQ72" i="4"/>
  <c r="BS40" i="4"/>
  <c r="BQ82" i="4"/>
  <c r="BV34" i="4"/>
  <c r="BT76" i="4"/>
  <c r="BT43" i="4"/>
  <c r="BR85" i="4"/>
  <c r="BR14" i="4"/>
  <c r="BP56" i="4"/>
  <c r="BP54" i="4" s="1"/>
  <c r="BU17" i="4"/>
  <c r="BS59" i="4"/>
  <c r="BQ41" i="4"/>
  <c r="BT20" i="4"/>
  <c r="BR62" i="4"/>
  <c r="BS37" i="4"/>
  <c r="BQ79" i="4"/>
  <c r="BX22" i="4"/>
  <c r="BU64" i="4"/>
  <c r="BP80" i="4"/>
  <c r="BU16" i="4"/>
  <c r="BS58" i="4"/>
  <c r="BS29" i="4"/>
  <c r="BQ71" i="4"/>
  <c r="BQ68" i="4" s="1"/>
  <c r="BR11" i="4"/>
  <c r="BP53" i="4"/>
  <c r="BP50" i="4" s="1"/>
  <c r="BS42" i="4"/>
  <c r="BR84" i="4" s="1"/>
  <c r="BR24" i="4"/>
  <c r="BQ66" i="4" s="1"/>
  <c r="BQ65" i="4" s="1"/>
  <c r="BQ23" i="4"/>
  <c r="BR27" i="4"/>
  <c r="BQ69" i="4" s="1"/>
  <c r="BQ26" i="4"/>
  <c r="BR13" i="4"/>
  <c r="BQ55" i="4" s="1"/>
  <c r="BQ12" i="4"/>
  <c r="BR32" i="4"/>
  <c r="BQ74" i="4" s="1"/>
  <c r="BQ31" i="4"/>
  <c r="BP45" i="4"/>
  <c r="BR39" i="4"/>
  <c r="BQ81" i="4" s="1"/>
  <c r="BQ38" i="4"/>
  <c r="BS19" i="4"/>
  <c r="BR61" i="4" s="1"/>
  <c r="BR60" i="4" s="1"/>
  <c r="BR18" i="4"/>
  <c r="BR9" i="4"/>
  <c r="BQ51" i="4" s="1"/>
  <c r="BQ8" i="4"/>
  <c r="BO87" i="4"/>
  <c r="BP73" i="4"/>
  <c r="BS19" i="11" l="1"/>
  <c r="BT19" i="11" s="1"/>
  <c r="BO12" i="7"/>
  <c r="BB49" i="3"/>
  <c r="BE23" i="10"/>
  <c r="BE22" i="10" s="1"/>
  <c r="BF44" i="3" s="1"/>
  <c r="BD29" i="10"/>
  <c r="BF12" i="11" s="1"/>
  <c r="BE11" i="11"/>
  <c r="BC24" i="11"/>
  <c r="BC22" i="11" s="1"/>
  <c r="BD23" i="11" s="1"/>
  <c r="BE20" i="11"/>
  <c r="BM16" i="11"/>
  <c r="BM7" i="11"/>
  <c r="BP16" i="7"/>
  <c r="BO14" i="3"/>
  <c r="BC6" i="11"/>
  <c r="BC4" i="11" s="1"/>
  <c r="BA9" i="8"/>
  <c r="BA10" i="8" s="1"/>
  <c r="BC15" i="11"/>
  <c r="BP13" i="7"/>
  <c r="BD21" i="9"/>
  <c r="BD17" i="9"/>
  <c r="BD16" i="9" s="1"/>
  <c r="BC24" i="9"/>
  <c r="BE21" i="11" s="1"/>
  <c r="BC46" i="3"/>
  <c r="BC41" i="7" s="1"/>
  <c r="BC39" i="7" s="1"/>
  <c r="BC8" i="7" s="1"/>
  <c r="BC42" i="7" s="1"/>
  <c r="BC70" i="7" s="1"/>
  <c r="BC71" i="7" s="1"/>
  <c r="BD69" i="7" s="1"/>
  <c r="BD5" i="11" s="1"/>
  <c r="BC7" i="12"/>
  <c r="BC8" i="12" s="1"/>
  <c r="BC9" i="12" s="1"/>
  <c r="BO99" i="4"/>
  <c r="BP18" i="3" s="1"/>
  <c r="BP15" i="3"/>
  <c r="BI17" i="11"/>
  <c r="BI8" i="11"/>
  <c r="CY27" i="10"/>
  <c r="CY34" i="10" s="1"/>
  <c r="CX24" i="10"/>
  <c r="CX31" i="10" s="1"/>
  <c r="CX26" i="10"/>
  <c r="CX33" i="10" s="1"/>
  <c r="CY28" i="10"/>
  <c r="CY35" i="10" s="1"/>
  <c r="CX25" i="10"/>
  <c r="CX32" i="10" s="1"/>
  <c r="BM19" i="9"/>
  <c r="BM23" i="9"/>
  <c r="BM27" i="9" s="1"/>
  <c r="CX22" i="9"/>
  <c r="CX26" i="9" s="1"/>
  <c r="CY18" i="9" s="1"/>
  <c r="BV17" i="4"/>
  <c r="BT59" i="4"/>
  <c r="BT40" i="4"/>
  <c r="BR82" i="4"/>
  <c r="BY22" i="4"/>
  <c r="BW64" i="4"/>
  <c r="CF21" i="4"/>
  <c r="CD63" i="4"/>
  <c r="BU15" i="4"/>
  <c r="BS57" i="4"/>
  <c r="BS11" i="4"/>
  <c r="BQ53" i="4"/>
  <c r="BQ50" i="4" s="1"/>
  <c r="BT30" i="4"/>
  <c r="BR72" i="4"/>
  <c r="BW25" i="4"/>
  <c r="BU67" i="4"/>
  <c r="BT29" i="4"/>
  <c r="BR71" i="4"/>
  <c r="BU43" i="4"/>
  <c r="BS85" i="4"/>
  <c r="BT36" i="4"/>
  <c r="BR78" i="4"/>
  <c r="BT37" i="4"/>
  <c r="BR79" i="4"/>
  <c r="BQ80" i="4"/>
  <c r="BU20" i="4"/>
  <c r="BS62" i="4"/>
  <c r="BU28" i="4"/>
  <c r="BS70" i="4"/>
  <c r="BS44" i="4"/>
  <c r="BS41" i="4" s="1"/>
  <c r="BQ86" i="4"/>
  <c r="BQ83" i="4" s="1"/>
  <c r="BU35" i="4"/>
  <c r="BS77" i="4"/>
  <c r="BX33" i="4"/>
  <c r="BU75" i="4"/>
  <c r="BS14" i="4"/>
  <c r="BQ56" i="4"/>
  <c r="BQ54" i="4" s="1"/>
  <c r="CA10" i="4"/>
  <c r="BY52" i="4"/>
  <c r="BV16" i="4"/>
  <c r="BT58" i="4"/>
  <c r="BX34" i="4"/>
  <c r="BU76" i="4"/>
  <c r="BS9" i="4"/>
  <c r="BR51" i="4" s="1"/>
  <c r="BR8" i="4"/>
  <c r="BT19" i="4"/>
  <c r="BS61" i="4" s="1"/>
  <c r="BS18" i="4"/>
  <c r="BS27" i="4"/>
  <c r="BR69" i="4" s="1"/>
  <c r="BR26" i="4"/>
  <c r="BS24" i="4"/>
  <c r="BR66" i="4" s="1"/>
  <c r="BR23" i="4"/>
  <c r="BS13" i="4"/>
  <c r="BR55" i="4" s="1"/>
  <c r="BR12" i="4"/>
  <c r="BS39" i="4"/>
  <c r="BR81" i="4" s="1"/>
  <c r="BR38" i="4"/>
  <c r="BQ45" i="4"/>
  <c r="BS32" i="4"/>
  <c r="BR74" i="4" s="1"/>
  <c r="BR31" i="4"/>
  <c r="BT42" i="4"/>
  <c r="BS84" i="4" s="1"/>
  <c r="BR65" i="4"/>
  <c r="BQ73" i="4"/>
  <c r="BP87" i="4"/>
  <c r="BT10" i="11" l="1"/>
  <c r="BU10" i="11" s="1"/>
  <c r="BN7" i="11"/>
  <c r="BC14" i="11"/>
  <c r="BE30" i="10"/>
  <c r="BP12" i="7"/>
  <c r="BQ16" i="7"/>
  <c r="BP14" i="3"/>
  <c r="BN16" i="11"/>
  <c r="BD18" i="11"/>
  <c r="BD9" i="11"/>
  <c r="BQ13" i="7"/>
  <c r="BD25" i="9"/>
  <c r="BD20" i="9"/>
  <c r="BE52" i="7" s="1"/>
  <c r="BE50" i="7" s="1"/>
  <c r="BE55" i="7" s="1"/>
  <c r="BE32" i="7"/>
  <c r="BE29" i="7" s="1"/>
  <c r="BE34" i="3"/>
  <c r="BE31" i="3" s="1"/>
  <c r="BD41" i="3"/>
  <c r="BD13" i="3" s="1"/>
  <c r="BD42" i="3" s="1"/>
  <c r="BD10" i="12"/>
  <c r="BP99" i="4"/>
  <c r="BQ18" i="3" s="1"/>
  <c r="BQ15" i="3"/>
  <c r="BC48" i="3"/>
  <c r="BJ8" i="11"/>
  <c r="BJ17" i="11"/>
  <c r="CY25" i="10"/>
  <c r="CY32" i="10" s="1"/>
  <c r="CZ27" i="10"/>
  <c r="CZ34" i="10" s="1"/>
  <c r="CY26" i="10"/>
  <c r="CY33" i="10" s="1"/>
  <c r="CZ28" i="10"/>
  <c r="CZ35" i="10" s="1"/>
  <c r="CY24" i="10"/>
  <c r="CY31" i="10" s="1"/>
  <c r="BN19" i="9"/>
  <c r="BN23" i="9"/>
  <c r="CY22" i="9"/>
  <c r="CY26" i="9" s="1"/>
  <c r="CZ18" i="9" s="1"/>
  <c r="BR80" i="4"/>
  <c r="BS60" i="4"/>
  <c r="BR68" i="4"/>
  <c r="CB10" i="4"/>
  <c r="BZ52" i="4"/>
  <c r="BU36" i="4"/>
  <c r="BS78" i="4"/>
  <c r="BU30" i="4"/>
  <c r="BS72" i="4"/>
  <c r="BZ22" i="4"/>
  <c r="BX64" i="4"/>
  <c r="BT14" i="4"/>
  <c r="BR56" i="4"/>
  <c r="BR54" i="4" s="1"/>
  <c r="BV28" i="4"/>
  <c r="BT70" i="4"/>
  <c r="BT44" i="4"/>
  <c r="BT41" i="4" s="1"/>
  <c r="BR86" i="4"/>
  <c r="BR83" i="4" s="1"/>
  <c r="BV43" i="4"/>
  <c r="BT85" i="4"/>
  <c r="BY33" i="4"/>
  <c r="BW75" i="4"/>
  <c r="BU40" i="4"/>
  <c r="BS82" i="4"/>
  <c r="BU29" i="4"/>
  <c r="BS71" i="4"/>
  <c r="BV15" i="4"/>
  <c r="BT57" i="4"/>
  <c r="BV20" i="4"/>
  <c r="BT62" i="4"/>
  <c r="BW16" i="4"/>
  <c r="BU58" i="4"/>
  <c r="BV35" i="4"/>
  <c r="BT77" i="4"/>
  <c r="BW17" i="4"/>
  <c r="BU59" i="4"/>
  <c r="BT11" i="4"/>
  <c r="BR53" i="4"/>
  <c r="BR50" i="4" s="1"/>
  <c r="BY34" i="4"/>
  <c r="BW76" i="4"/>
  <c r="BU37" i="4"/>
  <c r="BS79" i="4"/>
  <c r="BX25" i="4"/>
  <c r="BV67" i="4"/>
  <c r="CG21" i="4"/>
  <c r="CE63" i="4"/>
  <c r="BT32" i="4"/>
  <c r="BS74" i="4" s="1"/>
  <c r="BS31" i="4"/>
  <c r="BT27" i="4"/>
  <c r="BS69" i="4" s="1"/>
  <c r="BS26" i="4"/>
  <c r="BT39" i="4"/>
  <c r="BS81" i="4" s="1"/>
  <c r="BS38" i="4"/>
  <c r="BU19" i="4"/>
  <c r="BT61" i="4" s="1"/>
  <c r="BT60" i="4" s="1"/>
  <c r="BT18" i="4"/>
  <c r="BT24" i="4"/>
  <c r="BS66" i="4" s="1"/>
  <c r="BS65" i="4" s="1"/>
  <c r="BS23" i="4"/>
  <c r="BR45" i="4"/>
  <c r="BU42" i="4"/>
  <c r="BT84" i="4" s="1"/>
  <c r="BT13" i="4"/>
  <c r="BS55" i="4" s="1"/>
  <c r="BS12" i="4"/>
  <c r="BT9" i="4"/>
  <c r="BS51" i="4" s="1"/>
  <c r="BS8" i="4"/>
  <c r="BQ87" i="4"/>
  <c r="BR73" i="4"/>
  <c r="BU19" i="11" l="1"/>
  <c r="BF23" i="10"/>
  <c r="BE29" i="10"/>
  <c r="BG12" i="11" s="1"/>
  <c r="BF20" i="11"/>
  <c r="BF11" i="11"/>
  <c r="BQ12" i="7"/>
  <c r="BO16" i="11"/>
  <c r="BO7" i="11"/>
  <c r="BR16" i="7"/>
  <c r="BQ14" i="3"/>
  <c r="BD6" i="11"/>
  <c r="BD4" i="11" s="1"/>
  <c r="BD15" i="11"/>
  <c r="BR13" i="7"/>
  <c r="BD24" i="11"/>
  <c r="BD22" i="11" s="1"/>
  <c r="BC49" i="3"/>
  <c r="BB9" i="8"/>
  <c r="BB10" i="8" s="1"/>
  <c r="BE21" i="9"/>
  <c r="BE17" i="9"/>
  <c r="BE16" i="9" s="1"/>
  <c r="BD24" i="9"/>
  <c r="BF21" i="11" s="1"/>
  <c r="BE10" i="12"/>
  <c r="BE40" i="7"/>
  <c r="BD7" i="12"/>
  <c r="BD8" i="12" s="1"/>
  <c r="BD9" i="12" s="1"/>
  <c r="BR15" i="3"/>
  <c r="BQ99" i="4"/>
  <c r="BR18" i="3" s="1"/>
  <c r="BD46" i="3"/>
  <c r="BD41" i="7" s="1"/>
  <c r="BD39" i="7" s="1"/>
  <c r="BD8" i="7" s="1"/>
  <c r="BD42" i="7" s="1"/>
  <c r="BD70" i="7" s="1"/>
  <c r="BD71" i="7" s="1"/>
  <c r="BE69" i="7" s="1"/>
  <c r="BE5" i="11" s="1"/>
  <c r="BK8" i="11"/>
  <c r="BK17" i="11"/>
  <c r="CZ25" i="10"/>
  <c r="CZ32" i="10" s="1"/>
  <c r="CZ26" i="10"/>
  <c r="CZ33" i="10" s="1"/>
  <c r="CZ24" i="10"/>
  <c r="CZ31" i="10" s="1"/>
  <c r="DA28" i="10"/>
  <c r="DA35" i="10" s="1"/>
  <c r="DA27" i="10"/>
  <c r="DA34" i="10" s="1"/>
  <c r="BN27" i="9"/>
  <c r="CZ22" i="9"/>
  <c r="CZ26" i="9" s="1"/>
  <c r="DA18" i="9" s="1"/>
  <c r="BS80" i="4"/>
  <c r="BS68" i="4"/>
  <c r="BY25" i="4"/>
  <c r="BW67" i="4"/>
  <c r="BW43" i="4"/>
  <c r="BU85" i="4"/>
  <c r="CA22" i="4"/>
  <c r="BY64" i="4"/>
  <c r="BV37" i="4"/>
  <c r="BT79" i="4"/>
  <c r="BX35" i="4"/>
  <c r="BU77" i="4"/>
  <c r="BV29" i="4"/>
  <c r="BT71" i="4"/>
  <c r="BU44" i="4"/>
  <c r="BS86" i="4"/>
  <c r="BS83" i="4" s="1"/>
  <c r="BW15" i="4"/>
  <c r="BU57" i="4"/>
  <c r="BV30" i="4"/>
  <c r="BT72" i="4"/>
  <c r="BR87" i="4"/>
  <c r="BV36" i="4"/>
  <c r="BT78" i="4"/>
  <c r="BX17" i="4"/>
  <c r="BV59" i="4"/>
  <c r="BZ34" i="4"/>
  <c r="BX76" i="4"/>
  <c r="BW28" i="4"/>
  <c r="BU70" i="4"/>
  <c r="CH21" i="4"/>
  <c r="CF63" i="4"/>
  <c r="BU11" i="4"/>
  <c r="BS53" i="4"/>
  <c r="BS50" i="4" s="1"/>
  <c r="BX20" i="4"/>
  <c r="BU62" i="4"/>
  <c r="BU60" i="4" s="1"/>
  <c r="BZ33" i="4"/>
  <c r="BX75" i="4"/>
  <c r="BU14" i="4"/>
  <c r="BS56" i="4"/>
  <c r="BS54" i="4" s="1"/>
  <c r="BX16" i="4"/>
  <c r="BV58" i="4"/>
  <c r="BV40" i="4"/>
  <c r="BT82" i="4"/>
  <c r="CC10" i="4"/>
  <c r="CA52" i="4"/>
  <c r="BU13" i="4"/>
  <c r="BT55" i="4" s="1"/>
  <c r="BT12" i="4"/>
  <c r="BU39" i="4"/>
  <c r="BT81" i="4" s="1"/>
  <c r="BT38" i="4"/>
  <c r="BV19" i="4"/>
  <c r="BU61" i="4" s="1"/>
  <c r="BU18" i="4"/>
  <c r="BU27" i="4"/>
  <c r="BT69" i="4" s="1"/>
  <c r="BT26" i="4"/>
  <c r="BU9" i="4"/>
  <c r="BT51" i="4" s="1"/>
  <c r="BT8" i="4"/>
  <c r="BV42" i="4"/>
  <c r="BU84" i="4" s="1"/>
  <c r="BS45" i="4"/>
  <c r="BU24" i="4"/>
  <c r="BT66" i="4" s="1"/>
  <c r="BT65" i="4" s="1"/>
  <c r="BT23" i="4"/>
  <c r="BU32" i="4"/>
  <c r="BT74" i="4" s="1"/>
  <c r="BT31" i="4"/>
  <c r="BS73" i="4"/>
  <c r="BP7" i="11" l="1"/>
  <c r="BV19" i="11"/>
  <c r="BV10" i="11"/>
  <c r="BF22" i="10"/>
  <c r="BG44" i="3" s="1"/>
  <c r="BF30" i="10"/>
  <c r="BP16" i="11"/>
  <c r="BR12" i="7"/>
  <c r="BS16" i="7"/>
  <c r="BR14" i="3"/>
  <c r="BD48" i="3"/>
  <c r="BE24" i="11" s="1"/>
  <c r="BE18" i="11"/>
  <c r="BE9" i="11"/>
  <c r="BS13" i="7"/>
  <c r="BE41" i="3"/>
  <c r="BE13" i="3" s="1"/>
  <c r="BE42" i="3" s="1"/>
  <c r="BE23" i="11"/>
  <c r="BD14" i="11"/>
  <c r="BF40" i="7"/>
  <c r="BF10" i="12"/>
  <c r="BG40" i="7" s="1"/>
  <c r="BF32" i="7"/>
  <c r="BF29" i="7" s="1"/>
  <c r="BF34" i="3"/>
  <c r="BF31" i="3" s="1"/>
  <c r="BE25" i="9"/>
  <c r="BE20" i="9"/>
  <c r="BF52" i="7" s="1"/>
  <c r="BS15" i="3"/>
  <c r="BR99" i="4"/>
  <c r="BS18" i="3" s="1"/>
  <c r="BL17" i="11"/>
  <c r="BL8" i="11"/>
  <c r="DB27" i="10"/>
  <c r="DB34" i="10" s="1"/>
  <c r="DA25" i="10"/>
  <c r="DA32" i="10" s="1"/>
  <c r="DB28" i="10"/>
  <c r="DB35" i="10" s="1"/>
  <c r="DA24" i="10"/>
  <c r="DA31" i="10" s="1"/>
  <c r="DA26" i="10"/>
  <c r="DA33" i="10" s="1"/>
  <c r="BO19" i="9"/>
  <c r="BO23" i="9"/>
  <c r="DA22" i="9"/>
  <c r="DA26" i="9" s="1"/>
  <c r="DB18" i="9" s="1"/>
  <c r="BT80" i="4"/>
  <c r="BT68" i="4"/>
  <c r="BY16" i="4"/>
  <c r="BW58" i="4"/>
  <c r="BV11" i="4"/>
  <c r="BT53" i="4"/>
  <c r="BT50" i="4" s="1"/>
  <c r="BV14" i="4"/>
  <c r="BT56" i="4"/>
  <c r="BT54" i="4" s="1"/>
  <c r="CJ21" i="4"/>
  <c r="CG63" i="4"/>
  <c r="BW36" i="4"/>
  <c r="BU78" i="4"/>
  <c r="BV44" i="4"/>
  <c r="BV41" i="4" s="1"/>
  <c r="BT86" i="4"/>
  <c r="BT83" i="4" s="1"/>
  <c r="CB22" i="4"/>
  <c r="BZ64" i="4"/>
  <c r="BW37" i="4"/>
  <c r="BU79" i="4"/>
  <c r="CA33" i="4"/>
  <c r="BY75" i="4"/>
  <c r="BX43" i="4"/>
  <c r="BV85" i="4"/>
  <c r="BY17" i="4"/>
  <c r="BW59" i="4"/>
  <c r="CD10" i="4"/>
  <c r="CB52" i="4"/>
  <c r="BX28" i="4"/>
  <c r="BV70" i="4"/>
  <c r="BW29" i="4"/>
  <c r="BU71" i="4"/>
  <c r="BX40" i="4"/>
  <c r="BU82" i="4"/>
  <c r="BY20" i="4"/>
  <c r="BW62" i="4"/>
  <c r="CA34" i="4"/>
  <c r="BY76" i="4"/>
  <c r="BW30" i="4"/>
  <c r="BU72" i="4"/>
  <c r="BY35" i="4"/>
  <c r="BW77" i="4"/>
  <c r="BZ25" i="4"/>
  <c r="BX67" i="4"/>
  <c r="BX15" i="4"/>
  <c r="BV57" i="4"/>
  <c r="BU41" i="4"/>
  <c r="BV24" i="4"/>
  <c r="BU66" i="4" s="1"/>
  <c r="BU65" i="4" s="1"/>
  <c r="BU23" i="4"/>
  <c r="BW19" i="4"/>
  <c r="BV61" i="4" s="1"/>
  <c r="BV60" i="4" s="1"/>
  <c r="BV18" i="4"/>
  <c r="BW42" i="4"/>
  <c r="BV84" i="4" s="1"/>
  <c r="BV39" i="4"/>
  <c r="BU81" i="4" s="1"/>
  <c r="BU38" i="4"/>
  <c r="BV32" i="4"/>
  <c r="BU74" i="4" s="1"/>
  <c r="BU31" i="4"/>
  <c r="BT45" i="4"/>
  <c r="BV27" i="4"/>
  <c r="BU69" i="4" s="1"/>
  <c r="BU68" i="4" s="1"/>
  <c r="BU26" i="4"/>
  <c r="BV9" i="4"/>
  <c r="BU51" i="4" s="1"/>
  <c r="BU8" i="4"/>
  <c r="BV13" i="4"/>
  <c r="BU55" i="4" s="1"/>
  <c r="BU12" i="4"/>
  <c r="BT73" i="4"/>
  <c r="BS87" i="4"/>
  <c r="BW19" i="11" l="1"/>
  <c r="BW10" i="11"/>
  <c r="BX10" i="11" s="1"/>
  <c r="BG11" i="11"/>
  <c r="BG23" i="10"/>
  <c r="BF29" i="10"/>
  <c r="BH12" i="11" s="1"/>
  <c r="BC9" i="8"/>
  <c r="BC10" i="8" s="1"/>
  <c r="BD49" i="3"/>
  <c r="BG20" i="11"/>
  <c r="BS12" i="7"/>
  <c r="BT16" i="7"/>
  <c r="BS14" i="3"/>
  <c r="BQ7" i="11"/>
  <c r="BQ16" i="11"/>
  <c r="BE6" i="11"/>
  <c r="BE4" i="11" s="1"/>
  <c r="BE15" i="11"/>
  <c r="BE7" i="12"/>
  <c r="BE8" i="12" s="1"/>
  <c r="BE9" i="12" s="1"/>
  <c r="BE46" i="3"/>
  <c r="BE41" i="7" s="1"/>
  <c r="BE39" i="7" s="1"/>
  <c r="BE8" i="7" s="1"/>
  <c r="BE42" i="7" s="1"/>
  <c r="BE70" i="7" s="1"/>
  <c r="BE71" i="7" s="1"/>
  <c r="BF69" i="7" s="1"/>
  <c r="BF5" i="11" s="1"/>
  <c r="BF17" i="9"/>
  <c r="BF16" i="9" s="1"/>
  <c r="BF21" i="9"/>
  <c r="BE24" i="9"/>
  <c r="BG21" i="11" s="1"/>
  <c r="BS99" i="4"/>
  <c r="BT18" i="3" s="1"/>
  <c r="BT15" i="3"/>
  <c r="BT13" i="7"/>
  <c r="BE22" i="11"/>
  <c r="BM8" i="11"/>
  <c r="BM17" i="11"/>
  <c r="DC28" i="10"/>
  <c r="DC35" i="10" s="1"/>
  <c r="DB24" i="10"/>
  <c r="DB31" i="10" s="1"/>
  <c r="DB25" i="10"/>
  <c r="DB32" i="10" s="1"/>
  <c r="DC27" i="10"/>
  <c r="DC34" i="10" s="1"/>
  <c r="DB26" i="10"/>
  <c r="DB33" i="10" s="1"/>
  <c r="BO27" i="9"/>
  <c r="DB22" i="9"/>
  <c r="DB26" i="9" s="1"/>
  <c r="DC18" i="9" s="1"/>
  <c r="BZ35" i="4"/>
  <c r="BX77" i="4"/>
  <c r="BY40" i="4"/>
  <c r="BW82" i="4"/>
  <c r="BZ17" i="4"/>
  <c r="BX59" i="4"/>
  <c r="CC22" i="4"/>
  <c r="CA64" i="4"/>
  <c r="BW14" i="4"/>
  <c r="BU56" i="4"/>
  <c r="BY43" i="4"/>
  <c r="BW85" i="4"/>
  <c r="BW11" i="4"/>
  <c r="BU53" i="4"/>
  <c r="BU50" i="4"/>
  <c r="BY15" i="4"/>
  <c r="BW57" i="4"/>
  <c r="CB34" i="4"/>
  <c r="BZ76" i="4"/>
  <c r="BY28" i="4"/>
  <c r="BW70" i="4"/>
  <c r="CB33" i="4"/>
  <c r="BZ75" i="4"/>
  <c r="BX36" i="4"/>
  <c r="BV78" i="4"/>
  <c r="BX30" i="4"/>
  <c r="BV72" i="4"/>
  <c r="BW44" i="4"/>
  <c r="BW41" i="4" s="1"/>
  <c r="BU86" i="4"/>
  <c r="BU83" i="4" s="1"/>
  <c r="BU80" i="4"/>
  <c r="BZ16" i="4"/>
  <c r="BX58" i="4"/>
  <c r="BX29" i="4"/>
  <c r="BV71" i="4"/>
  <c r="CA25" i="4"/>
  <c r="BY67" i="4"/>
  <c r="BZ20" i="4"/>
  <c r="BX62" i="4"/>
  <c r="CE10" i="4"/>
  <c r="CC52" i="4"/>
  <c r="BX37" i="4"/>
  <c r="BV79" i="4"/>
  <c r="CK21" i="4"/>
  <c r="CI63" i="4"/>
  <c r="BT87" i="4"/>
  <c r="BW39" i="4"/>
  <c r="BV81" i="4" s="1"/>
  <c r="BV80" i="4" s="1"/>
  <c r="BV38" i="4"/>
  <c r="BW9" i="4"/>
  <c r="BV51" i="4" s="1"/>
  <c r="BV8" i="4"/>
  <c r="BX42" i="4"/>
  <c r="BW84" i="4" s="1"/>
  <c r="BX19" i="4"/>
  <c r="BW61" i="4" s="1"/>
  <c r="BW60" i="4" s="1"/>
  <c r="BW18" i="4"/>
  <c r="BU45" i="4"/>
  <c r="BW27" i="4"/>
  <c r="BV69" i="4" s="1"/>
  <c r="BV26" i="4"/>
  <c r="BW13" i="4"/>
  <c r="BV55" i="4" s="1"/>
  <c r="BV12" i="4"/>
  <c r="BW32" i="4"/>
  <c r="BV74" i="4" s="1"/>
  <c r="BV31" i="4"/>
  <c r="BW24" i="4"/>
  <c r="BV66" i="4" s="1"/>
  <c r="BV65" i="4" s="1"/>
  <c r="BV23" i="4"/>
  <c r="BU73" i="4"/>
  <c r="BU54" i="4"/>
  <c r="BX19" i="11" l="1"/>
  <c r="BY19" i="11" s="1"/>
  <c r="BR16" i="11"/>
  <c r="BG22" i="10"/>
  <c r="BH44" i="3" s="1"/>
  <c r="BG30" i="10"/>
  <c r="BU16" i="7"/>
  <c r="BT14" i="3"/>
  <c r="BR7" i="11"/>
  <c r="BT12" i="7"/>
  <c r="BF18" i="11"/>
  <c r="BF9" i="11"/>
  <c r="BF25" i="9"/>
  <c r="BF20" i="9"/>
  <c r="BG52" i="7" s="1"/>
  <c r="BG50" i="7" s="1"/>
  <c r="BG55" i="7" s="1"/>
  <c r="BF23" i="11"/>
  <c r="BE14" i="11"/>
  <c r="BE48" i="3"/>
  <c r="BG34" i="3"/>
  <c r="BG31" i="3" s="1"/>
  <c r="BG32" i="7"/>
  <c r="BG29" i="7" s="1"/>
  <c r="BU13" i="7"/>
  <c r="BF41" i="3"/>
  <c r="BF13" i="3" s="1"/>
  <c r="BF42" i="3" s="1"/>
  <c r="BU15" i="3"/>
  <c r="BT99" i="4"/>
  <c r="BU18" i="3" s="1"/>
  <c r="BN8" i="11"/>
  <c r="BN17" i="11"/>
  <c r="DC25" i="10"/>
  <c r="DC32" i="10" s="1"/>
  <c r="DD27" i="10"/>
  <c r="DD34" i="10" s="1"/>
  <c r="DC24" i="10"/>
  <c r="DC31" i="10" s="1"/>
  <c r="DC26" i="10"/>
  <c r="DC33" i="10" s="1"/>
  <c r="DD28" i="10"/>
  <c r="DD35" i="10" s="1"/>
  <c r="BP19" i="9"/>
  <c r="BP23" i="9"/>
  <c r="DC22" i="9"/>
  <c r="DC26" i="9" s="1"/>
  <c r="DD18" i="9" s="1"/>
  <c r="BV68" i="4"/>
  <c r="CA20" i="4"/>
  <c r="BY62" i="4"/>
  <c r="BX11" i="4"/>
  <c r="BV53" i="4"/>
  <c r="CA17" i="4"/>
  <c r="BY59" i="4"/>
  <c r="CF10" i="4"/>
  <c r="CD52" i="4"/>
  <c r="CL21" i="4"/>
  <c r="CJ63" i="4"/>
  <c r="CB25" i="4"/>
  <c r="BZ67" i="4"/>
  <c r="BZ43" i="4"/>
  <c r="BX85" i="4"/>
  <c r="BZ40" i="4"/>
  <c r="BX82" i="4"/>
  <c r="BY36" i="4"/>
  <c r="BW78" i="4"/>
  <c r="CA16" i="4"/>
  <c r="BY58" i="4"/>
  <c r="BX44" i="4"/>
  <c r="BV86" i="4"/>
  <c r="BV83" i="4" s="1"/>
  <c r="BZ28" i="4"/>
  <c r="BX70" i="4"/>
  <c r="BY30" i="4"/>
  <c r="BW72" i="4"/>
  <c r="CC34" i="4"/>
  <c r="CA76" i="4"/>
  <c r="BV50" i="4"/>
  <c r="BZ15" i="4"/>
  <c r="BX57" i="4"/>
  <c r="CD22" i="4"/>
  <c r="CB64" i="4"/>
  <c r="CC33" i="4"/>
  <c r="CA75" i="4"/>
  <c r="BY37" i="4"/>
  <c r="BW79" i="4"/>
  <c r="BY29" i="4"/>
  <c r="BW71" i="4"/>
  <c r="BW68" i="4" s="1"/>
  <c r="BX14" i="4"/>
  <c r="BV56" i="4"/>
  <c r="BV54" i="4" s="1"/>
  <c r="CA35" i="4"/>
  <c r="BY77" i="4"/>
  <c r="BX24" i="4"/>
  <c r="BW66" i="4" s="1"/>
  <c r="BW65" i="4" s="1"/>
  <c r="BW23" i="4"/>
  <c r="BX32" i="4"/>
  <c r="BW74" i="4" s="1"/>
  <c r="BW31" i="4"/>
  <c r="BY42" i="4"/>
  <c r="BX84" i="4" s="1"/>
  <c r="BX9" i="4"/>
  <c r="BW51" i="4" s="1"/>
  <c r="BW8" i="4"/>
  <c r="BV45" i="4"/>
  <c r="BX27" i="4"/>
  <c r="BW69" i="4" s="1"/>
  <c r="BW26" i="4"/>
  <c r="BY19" i="4"/>
  <c r="BX61" i="4" s="1"/>
  <c r="BX60" i="4" s="1"/>
  <c r="BX18" i="4"/>
  <c r="BX13" i="4"/>
  <c r="BW55" i="4" s="1"/>
  <c r="BW12" i="4"/>
  <c r="BX39" i="4"/>
  <c r="BW81" i="4" s="1"/>
  <c r="BW80" i="4" s="1"/>
  <c r="BW38" i="4"/>
  <c r="BV73" i="4"/>
  <c r="BU87" i="4"/>
  <c r="BY10" i="11" l="1"/>
  <c r="BU12" i="7"/>
  <c r="BS7" i="11"/>
  <c r="BH23" i="10"/>
  <c r="BH22" i="10" s="1"/>
  <c r="BI44" i="3" s="1"/>
  <c r="BG29" i="10"/>
  <c r="BI12" i="11" s="1"/>
  <c r="BH30" i="10"/>
  <c r="BH20" i="11"/>
  <c r="BH11" i="11"/>
  <c r="BV16" i="7"/>
  <c r="BU14" i="3"/>
  <c r="BS16" i="11"/>
  <c r="BT16" i="11" s="1"/>
  <c r="BF6" i="11"/>
  <c r="BF4" i="11" s="1"/>
  <c r="BF15" i="11"/>
  <c r="BF7" i="12"/>
  <c r="BF8" i="12" s="1"/>
  <c r="BF9" i="12" s="1"/>
  <c r="BF24" i="11"/>
  <c r="BF22" i="11" s="1"/>
  <c r="BD9" i="8"/>
  <c r="BD10" i="8" s="1"/>
  <c r="BE11" i="8" s="1"/>
  <c r="BF51" i="7" s="1"/>
  <c r="BE49" i="3"/>
  <c r="BV13" i="7"/>
  <c r="BV15" i="3"/>
  <c r="BU99" i="4"/>
  <c r="BV18" i="3" s="1"/>
  <c r="BP27" i="9"/>
  <c r="BQ23" i="9" s="1"/>
  <c r="BF46" i="3"/>
  <c r="BF41" i="7" s="1"/>
  <c r="BF39" i="7" s="1"/>
  <c r="BF8" i="7" s="1"/>
  <c r="BF42" i="7" s="1"/>
  <c r="BG21" i="9"/>
  <c r="BG17" i="9"/>
  <c r="BG16" i="9" s="1"/>
  <c r="BF24" i="9"/>
  <c r="BH21" i="11" s="1"/>
  <c r="BO17" i="11"/>
  <c r="BO8" i="11"/>
  <c r="DD26" i="10"/>
  <c r="DD33" i="10" s="1"/>
  <c r="DD24" i="10"/>
  <c r="DD31" i="10" s="1"/>
  <c r="DE27" i="10"/>
  <c r="DE34" i="10" s="1"/>
  <c r="DE28" i="10"/>
  <c r="DE35" i="10" s="1"/>
  <c r="DD25" i="10"/>
  <c r="DD32" i="10" s="1"/>
  <c r="DD22" i="9"/>
  <c r="DD26" i="9" s="1"/>
  <c r="DE18" i="9" s="1"/>
  <c r="BY14" i="4"/>
  <c r="BW56" i="4"/>
  <c r="BW54" i="4" s="1"/>
  <c r="CA28" i="4"/>
  <c r="BY70" i="4"/>
  <c r="CA40" i="4"/>
  <c r="BY82" i="4"/>
  <c r="CG10" i="4"/>
  <c r="CE52" i="4"/>
  <c r="BZ29" i="4"/>
  <c r="BX71" i="4"/>
  <c r="CA15" i="4"/>
  <c r="BY57" i="4"/>
  <c r="CB17" i="4"/>
  <c r="BZ59" i="4"/>
  <c r="BZ37" i="4"/>
  <c r="BX79" i="4"/>
  <c r="BW45" i="4"/>
  <c r="CD34" i="4"/>
  <c r="CB76" i="4"/>
  <c r="CB16" i="4"/>
  <c r="BZ58" i="4"/>
  <c r="CC25" i="4"/>
  <c r="CA67" i="4"/>
  <c r="BY11" i="4"/>
  <c r="BW53" i="4"/>
  <c r="BW50" i="4" s="1"/>
  <c r="BY44" i="4"/>
  <c r="BY41" i="4" s="1"/>
  <c r="BW86" i="4"/>
  <c r="BW83" i="4" s="1"/>
  <c r="CB35" i="4"/>
  <c r="BZ77" i="4"/>
  <c r="CD33" i="4"/>
  <c r="CB75" i="4"/>
  <c r="CE22" i="4"/>
  <c r="CC64" i="4"/>
  <c r="CA43" i="4"/>
  <c r="BY85" i="4"/>
  <c r="BX41" i="4"/>
  <c r="BZ30" i="4"/>
  <c r="BX72" i="4"/>
  <c r="BZ36" i="4"/>
  <c r="BX78" i="4"/>
  <c r="CM21" i="4"/>
  <c r="CK63" i="4"/>
  <c r="CB20" i="4"/>
  <c r="BZ62" i="4"/>
  <c r="BY9" i="4"/>
  <c r="BX51" i="4" s="1"/>
  <c r="BX8" i="4"/>
  <c r="BY13" i="4"/>
  <c r="BX55" i="4" s="1"/>
  <c r="BX12" i="4"/>
  <c r="BY32" i="4"/>
  <c r="BX74" i="4" s="1"/>
  <c r="BX31" i="4"/>
  <c r="BZ42" i="4"/>
  <c r="BY84" i="4" s="1"/>
  <c r="BZ19" i="4"/>
  <c r="BY61" i="4" s="1"/>
  <c r="BY60" i="4" s="1"/>
  <c r="BY18" i="4"/>
  <c r="BY27" i="4"/>
  <c r="BX69" i="4" s="1"/>
  <c r="BX26" i="4"/>
  <c r="BY39" i="4"/>
  <c r="BX81" i="4" s="1"/>
  <c r="BX80" i="4" s="1"/>
  <c r="BX38" i="4"/>
  <c r="BY24" i="4"/>
  <c r="BX66" i="4" s="1"/>
  <c r="BX23" i="4"/>
  <c r="BW73" i="4"/>
  <c r="BV87" i="4"/>
  <c r="BX65" i="4"/>
  <c r="BZ19" i="11" l="1"/>
  <c r="BZ10" i="11"/>
  <c r="CA10" i="11" s="1"/>
  <c r="BI23" i="10"/>
  <c r="BH29" i="10"/>
  <c r="BJ12" i="11" s="1"/>
  <c r="BQ19" i="9"/>
  <c r="BV12" i="7"/>
  <c r="BW16" i="7"/>
  <c r="BV14" i="3"/>
  <c r="BG18" i="11"/>
  <c r="BG15" i="11" s="1"/>
  <c r="BT7" i="11"/>
  <c r="BU7" i="11" s="1"/>
  <c r="BG9" i="11"/>
  <c r="BW15" i="3"/>
  <c r="BV99" i="4"/>
  <c r="BW18" i="3" s="1"/>
  <c r="BF48" i="3"/>
  <c r="BF50" i="7"/>
  <c r="BF55" i="7" s="1"/>
  <c r="BF70" i="7" s="1"/>
  <c r="BF71" i="7" s="1"/>
  <c r="BG69" i="7" s="1"/>
  <c r="BG25" i="11"/>
  <c r="BW13" i="7"/>
  <c r="BH34" i="3"/>
  <c r="BH31" i="3" s="1"/>
  <c r="BH32" i="7"/>
  <c r="BH29" i="7" s="1"/>
  <c r="BG23" i="11"/>
  <c r="BF14" i="11"/>
  <c r="BG41" i="3"/>
  <c r="BG13" i="3" s="1"/>
  <c r="BG42" i="3" s="1"/>
  <c r="BG10" i="12"/>
  <c r="BG25" i="9"/>
  <c r="BG20" i="9"/>
  <c r="BH52" i="7" s="1"/>
  <c r="BH50" i="7" s="1"/>
  <c r="BH55" i="7" s="1"/>
  <c r="BP8" i="11"/>
  <c r="BP17" i="11"/>
  <c r="DE25" i="10"/>
  <c r="DE32" i="10" s="1"/>
  <c r="DE26" i="10"/>
  <c r="DE33" i="10" s="1"/>
  <c r="DF28" i="10"/>
  <c r="DF35" i="10" s="1"/>
  <c r="DF27" i="10"/>
  <c r="DF34" i="10" s="1"/>
  <c r="DE24" i="10"/>
  <c r="DE31" i="10" s="1"/>
  <c r="BQ27" i="9"/>
  <c r="DE22" i="9"/>
  <c r="DE26" i="9" s="1"/>
  <c r="DF18" i="9" s="1"/>
  <c r="BX68" i="4"/>
  <c r="CA37" i="4"/>
  <c r="BY79" i="4"/>
  <c r="CA30" i="4"/>
  <c r="BY72" i="4"/>
  <c r="CD25" i="4"/>
  <c r="CB67" i="4"/>
  <c r="CC35" i="4"/>
  <c r="CA77" i="4"/>
  <c r="CC17" i="4"/>
  <c r="CA59" i="4"/>
  <c r="CB40" i="4"/>
  <c r="BZ82" i="4"/>
  <c r="CE33" i="4"/>
  <c r="CC75" i="4"/>
  <c r="CH10" i="4"/>
  <c r="CF52" i="4"/>
  <c r="CC20" i="4"/>
  <c r="CA62" i="4"/>
  <c r="CC16" i="4"/>
  <c r="CA58" i="4"/>
  <c r="CB43" i="4"/>
  <c r="BZ85" i="4"/>
  <c r="CB15" i="4"/>
  <c r="BZ57" i="4"/>
  <c r="CB28" i="4"/>
  <c r="BZ70" i="4"/>
  <c r="BW87" i="4"/>
  <c r="CN21" i="4"/>
  <c r="CL63" i="4"/>
  <c r="BZ44" i="4"/>
  <c r="BX86" i="4"/>
  <c r="BX83" i="4" s="1"/>
  <c r="CE34" i="4"/>
  <c r="CC76" i="4"/>
  <c r="CF22" i="4"/>
  <c r="CD64" i="4"/>
  <c r="CA29" i="4"/>
  <c r="BY71" i="4"/>
  <c r="BZ14" i="4"/>
  <c r="BX56" i="4"/>
  <c r="BX54" i="4" s="1"/>
  <c r="CA36" i="4"/>
  <c r="BY78" i="4"/>
  <c r="BZ11" i="4"/>
  <c r="BX53" i="4"/>
  <c r="BX50" i="4" s="1"/>
  <c r="BZ24" i="4"/>
  <c r="BY66" i="4" s="1"/>
  <c r="BY65" i="4" s="1"/>
  <c r="BY23" i="4"/>
  <c r="CA42" i="4"/>
  <c r="BZ84" i="4" s="1"/>
  <c r="BZ41" i="4"/>
  <c r="BZ27" i="4"/>
  <c r="BY69" i="4" s="1"/>
  <c r="BY26" i="4"/>
  <c r="BZ13" i="4"/>
  <c r="BY55" i="4" s="1"/>
  <c r="BY12" i="4"/>
  <c r="BZ39" i="4"/>
  <c r="BY81" i="4" s="1"/>
  <c r="BY80" i="4" s="1"/>
  <c r="BY38" i="4"/>
  <c r="BX45" i="4"/>
  <c r="BZ32" i="4"/>
  <c r="BY74" i="4" s="1"/>
  <c r="BY31" i="4"/>
  <c r="CA19" i="4"/>
  <c r="BZ61" i="4" s="1"/>
  <c r="BZ18" i="4"/>
  <c r="BZ9" i="4"/>
  <c r="BY51" i="4" s="1"/>
  <c r="BY8" i="4"/>
  <c r="BX73" i="4"/>
  <c r="BZ60" i="4"/>
  <c r="CA19" i="11" l="1"/>
  <c r="BI22" i="10"/>
  <c r="BJ44" i="3" s="1"/>
  <c r="BI30" i="10"/>
  <c r="BI11" i="11"/>
  <c r="BI20" i="11"/>
  <c r="BW12" i="7"/>
  <c r="BX16" i="7"/>
  <c r="BW14" i="3"/>
  <c r="BU16" i="11"/>
  <c r="BG6" i="11"/>
  <c r="BG5" i="11"/>
  <c r="BW99" i="4"/>
  <c r="BX18" i="3" s="1"/>
  <c r="BX15" i="3"/>
  <c r="BG7" i="12"/>
  <c r="BG8" i="12" s="1"/>
  <c r="BG9" i="12" s="1"/>
  <c r="BG24" i="11"/>
  <c r="BG22" i="11" s="1"/>
  <c r="BF49" i="3"/>
  <c r="BE9" i="8"/>
  <c r="BE10" i="8" s="1"/>
  <c r="BG46" i="3"/>
  <c r="BG41" i="7" s="1"/>
  <c r="BG39" i="7" s="1"/>
  <c r="BG8" i="7" s="1"/>
  <c r="BG42" i="7" s="1"/>
  <c r="BG70" i="7" s="1"/>
  <c r="BG71" i="7" s="1"/>
  <c r="BH69" i="7" s="1"/>
  <c r="BH5" i="11" s="1"/>
  <c r="BH21" i="9"/>
  <c r="BH17" i="9"/>
  <c r="BH16" i="9" s="1"/>
  <c r="BG24" i="9"/>
  <c r="BI21" i="11" s="1"/>
  <c r="BH10" i="12"/>
  <c r="BH40" i="7"/>
  <c r="BX13" i="7"/>
  <c r="BQ17" i="11"/>
  <c r="BQ8" i="11"/>
  <c r="DF26" i="10"/>
  <c r="DF33" i="10" s="1"/>
  <c r="DG27" i="10"/>
  <c r="DG34" i="10" s="1"/>
  <c r="DF24" i="10"/>
  <c r="DF31" i="10" s="1"/>
  <c r="DG28" i="10"/>
  <c r="DG35" i="10" s="1"/>
  <c r="DF32" i="10"/>
  <c r="DF25" i="10"/>
  <c r="BR19" i="9"/>
  <c r="BR23" i="9"/>
  <c r="DF22" i="9"/>
  <c r="DF26" i="9" s="1"/>
  <c r="DG18" i="9" s="1"/>
  <c r="BY68" i="4"/>
  <c r="CI10" i="4"/>
  <c r="CG52" i="4"/>
  <c r="CA14" i="4"/>
  <c r="BY56" i="4"/>
  <c r="BY54" i="4" s="1"/>
  <c r="CA44" i="4"/>
  <c r="BY86" i="4"/>
  <c r="BY83" i="4" s="1"/>
  <c r="CC43" i="4"/>
  <c r="CA85" i="4"/>
  <c r="CF33" i="4"/>
  <c r="CD75" i="4"/>
  <c r="CE25" i="4"/>
  <c r="CC67" i="4"/>
  <c r="CC15" i="4"/>
  <c r="CA57" i="4"/>
  <c r="CD35" i="4"/>
  <c r="CB77" i="4"/>
  <c r="CB29" i="4"/>
  <c r="BZ71" i="4"/>
  <c r="CP21" i="4"/>
  <c r="CM63" i="4"/>
  <c r="CD16" i="4"/>
  <c r="CB58" i="4"/>
  <c r="CC40" i="4"/>
  <c r="CA82" i="4"/>
  <c r="CB30" i="4"/>
  <c r="BZ72" i="4"/>
  <c r="CA11" i="4"/>
  <c r="BY53" i="4"/>
  <c r="BY50" i="4" s="1"/>
  <c r="CG22" i="4"/>
  <c r="CE64" i="4"/>
  <c r="CC28" i="4"/>
  <c r="CA70" i="4"/>
  <c r="CD20" i="4"/>
  <c r="CB62" i="4"/>
  <c r="CD17" i="4"/>
  <c r="CB59" i="4"/>
  <c r="CB36" i="4"/>
  <c r="BZ78" i="4"/>
  <c r="CF34" i="4"/>
  <c r="CD76" i="4"/>
  <c r="CB37" i="4"/>
  <c r="BZ79" i="4"/>
  <c r="CA13" i="4"/>
  <c r="BZ55" i="4" s="1"/>
  <c r="BZ12" i="4"/>
  <c r="CB19" i="4"/>
  <c r="CA61" i="4" s="1"/>
  <c r="CA60" i="4" s="1"/>
  <c r="CA18" i="4"/>
  <c r="CB42" i="4"/>
  <c r="CA84" i="4" s="1"/>
  <c r="CA9" i="4"/>
  <c r="BZ51" i="4" s="1"/>
  <c r="BZ8" i="4"/>
  <c r="CA27" i="4"/>
  <c r="BZ69" i="4" s="1"/>
  <c r="BZ26" i="4"/>
  <c r="CA32" i="4"/>
  <c r="BZ74" i="4" s="1"/>
  <c r="BZ31" i="4"/>
  <c r="BY45" i="4"/>
  <c r="CA39" i="4"/>
  <c r="BZ81" i="4" s="1"/>
  <c r="BZ80" i="4" s="1"/>
  <c r="BZ38" i="4"/>
  <c r="CA24" i="4"/>
  <c r="BZ66" i="4" s="1"/>
  <c r="BZ65" i="4" s="1"/>
  <c r="BZ23" i="4"/>
  <c r="BY73" i="4"/>
  <c r="BZ68" i="4"/>
  <c r="BX87" i="4"/>
  <c r="CB19" i="11" l="1"/>
  <c r="CB10" i="11"/>
  <c r="CC10" i="11" s="1"/>
  <c r="BJ23" i="10"/>
  <c r="BI29" i="10"/>
  <c r="BK12" i="11" s="1"/>
  <c r="BX12" i="7"/>
  <c r="BV16" i="11"/>
  <c r="BV7" i="11"/>
  <c r="BY16" i="7"/>
  <c r="BX14" i="3"/>
  <c r="BG4" i="11"/>
  <c r="BH18" i="11"/>
  <c r="BH9" i="11"/>
  <c r="BH23" i="11"/>
  <c r="BG14" i="11"/>
  <c r="BH25" i="9"/>
  <c r="BH20" i="9"/>
  <c r="BI52" i="7" s="1"/>
  <c r="BI50" i="7" s="1"/>
  <c r="BI55" i="7" s="1"/>
  <c r="BH41" i="3"/>
  <c r="BH13" i="3" s="1"/>
  <c r="BH42" i="3" s="1"/>
  <c r="BY13" i="7"/>
  <c r="BI34" i="3"/>
  <c r="BI31" i="3" s="1"/>
  <c r="BI32" i="7"/>
  <c r="BI29" i="7" s="1"/>
  <c r="BY15" i="3"/>
  <c r="BX99" i="4"/>
  <c r="BY18" i="3" s="1"/>
  <c r="BG48" i="3"/>
  <c r="BI10" i="12"/>
  <c r="BJ40" i="7" s="1"/>
  <c r="BI40" i="7"/>
  <c r="BR8" i="11"/>
  <c r="BR17" i="11"/>
  <c r="DH27" i="10"/>
  <c r="DH34" i="10" s="1"/>
  <c r="DH28" i="10"/>
  <c r="DH35" i="10" s="1"/>
  <c r="DG25" i="10"/>
  <c r="DG32" i="10" s="1"/>
  <c r="DG24" i="10"/>
  <c r="DG31" i="10" s="1"/>
  <c r="DG26" i="10"/>
  <c r="DG33" i="10" s="1"/>
  <c r="BR27" i="9"/>
  <c r="DG22" i="9"/>
  <c r="DG26" i="9" s="1"/>
  <c r="DH18" i="9" s="1"/>
  <c r="BZ45" i="4"/>
  <c r="CD28" i="4"/>
  <c r="CB70" i="4"/>
  <c r="CD40" i="4"/>
  <c r="CB82" i="4"/>
  <c r="CE35" i="4"/>
  <c r="CC77" i="4"/>
  <c r="CD43" i="4"/>
  <c r="CB85" i="4"/>
  <c r="CC36" i="4"/>
  <c r="CA78" i="4"/>
  <c r="CH22" i="4"/>
  <c r="CF64" i="4"/>
  <c r="CE16" i="4"/>
  <c r="CC58" i="4"/>
  <c r="CG34" i="4"/>
  <c r="CE76" i="4"/>
  <c r="CD15" i="4"/>
  <c r="CB57" i="4"/>
  <c r="CB44" i="4"/>
  <c r="CB41" i="4" s="1"/>
  <c r="BZ86" i="4"/>
  <c r="BZ83" i="4" s="1"/>
  <c r="CE17" i="4"/>
  <c r="CC59" i="4"/>
  <c r="CB11" i="4"/>
  <c r="BZ53" i="4"/>
  <c r="CQ21" i="4"/>
  <c r="CO63" i="4"/>
  <c r="CF25" i="4"/>
  <c r="CD67" i="4"/>
  <c r="CB14" i="4"/>
  <c r="BZ56" i="4"/>
  <c r="BZ54" i="4" s="1"/>
  <c r="BZ50" i="4"/>
  <c r="CC37" i="4"/>
  <c r="CA79" i="4"/>
  <c r="CE20" i="4"/>
  <c r="CC62" i="4"/>
  <c r="CC30" i="4"/>
  <c r="CA72" i="4"/>
  <c r="CA41" i="4"/>
  <c r="CC29" i="4"/>
  <c r="CA71" i="4"/>
  <c r="CG33" i="4"/>
  <c r="CE75" i="4"/>
  <c r="CJ10" i="4"/>
  <c r="CH52" i="4"/>
  <c r="CB9" i="4"/>
  <c r="CA51" i="4" s="1"/>
  <c r="CA8" i="4"/>
  <c r="CB39" i="4"/>
  <c r="CA81" i="4" s="1"/>
  <c r="CA80" i="4" s="1"/>
  <c r="CA38" i="4"/>
  <c r="CB32" i="4"/>
  <c r="CA74" i="4" s="1"/>
  <c r="CA31" i="4"/>
  <c r="CC19" i="4"/>
  <c r="CB61" i="4" s="1"/>
  <c r="CB18" i="4"/>
  <c r="CB24" i="4"/>
  <c r="CA66" i="4" s="1"/>
  <c r="CA65" i="4" s="1"/>
  <c r="CA23" i="4"/>
  <c r="CC42" i="4"/>
  <c r="CB84" i="4" s="1"/>
  <c r="CB27" i="4"/>
  <c r="CA69" i="4" s="1"/>
  <c r="CA26" i="4"/>
  <c r="CB13" i="4"/>
  <c r="CA55" i="4" s="1"/>
  <c r="CA12" i="4"/>
  <c r="CB60" i="4"/>
  <c r="BY87" i="4"/>
  <c r="BZ73" i="4"/>
  <c r="CC19" i="11" l="1"/>
  <c r="CD19" i="11" s="1"/>
  <c r="BW7" i="11"/>
  <c r="BJ22" i="10"/>
  <c r="BK44" i="3" s="1"/>
  <c r="BJ30" i="10"/>
  <c r="BJ20" i="11"/>
  <c r="BJ11" i="11"/>
  <c r="BZ16" i="7"/>
  <c r="BY14" i="3"/>
  <c r="BW16" i="11"/>
  <c r="BY12" i="7"/>
  <c r="BH6" i="11"/>
  <c r="BH4" i="11" s="1"/>
  <c r="BH15" i="11"/>
  <c r="BH24" i="11"/>
  <c r="BH22" i="11" s="1"/>
  <c r="BF9" i="8"/>
  <c r="BF10" i="8" s="1"/>
  <c r="BG49" i="3"/>
  <c r="BZ13" i="7"/>
  <c r="BI17" i="9"/>
  <c r="BI16" i="9" s="1"/>
  <c r="BI21" i="9"/>
  <c r="BI20" i="9" s="1"/>
  <c r="BJ52" i="7" s="1"/>
  <c r="BH24" i="9"/>
  <c r="BJ21" i="11" s="1"/>
  <c r="BY99" i="4"/>
  <c r="BZ18" i="3" s="1"/>
  <c r="BZ15" i="3"/>
  <c r="BH7" i="12"/>
  <c r="BH8" i="12" s="1"/>
  <c r="BH9" i="12" s="1"/>
  <c r="BH46" i="3"/>
  <c r="BH41" i="7" s="1"/>
  <c r="BH39" i="7" s="1"/>
  <c r="BH8" i="7" s="1"/>
  <c r="BH42" i="7" s="1"/>
  <c r="BH70" i="7" s="1"/>
  <c r="BH71" i="7" s="1"/>
  <c r="BI69" i="7" s="1"/>
  <c r="BI5" i="11" s="1"/>
  <c r="BS8" i="11"/>
  <c r="BS17" i="11"/>
  <c r="DI28" i="10"/>
  <c r="DI35" i="10" s="1"/>
  <c r="DH24" i="10"/>
  <c r="DH31" i="10" s="1"/>
  <c r="DH26" i="10"/>
  <c r="DH33" i="10" s="1"/>
  <c r="DH25" i="10"/>
  <c r="DH32" i="10" s="1"/>
  <c r="DI27" i="10"/>
  <c r="DI34" i="10" s="1"/>
  <c r="BS19" i="9"/>
  <c r="BS23" i="9"/>
  <c r="DH22" i="9"/>
  <c r="DH26" i="9" s="1"/>
  <c r="DI18" i="9" s="1"/>
  <c r="CA68" i="4"/>
  <c r="CH34" i="4"/>
  <c r="CF76" i="4"/>
  <c r="CC14" i="4"/>
  <c r="CA56" i="4"/>
  <c r="CA54" i="4" s="1"/>
  <c r="CF17" i="4"/>
  <c r="CD59" i="4"/>
  <c r="CF16" i="4"/>
  <c r="CD58" i="4"/>
  <c r="CF35" i="4"/>
  <c r="CD77" i="4"/>
  <c r="CD29" i="4"/>
  <c r="CB71" i="4"/>
  <c r="CC11" i="4"/>
  <c r="CA53" i="4"/>
  <c r="CA50" i="4" s="1"/>
  <c r="CE43" i="4"/>
  <c r="CC85" i="4"/>
  <c r="CD30" i="4"/>
  <c r="CB72" i="4"/>
  <c r="CK10" i="4"/>
  <c r="CI52" i="4"/>
  <c r="CG25" i="4"/>
  <c r="CE67" i="4"/>
  <c r="CC44" i="4"/>
  <c r="CC41" i="4" s="1"/>
  <c r="CA86" i="4"/>
  <c r="CA83" i="4" s="1"/>
  <c r="CJ22" i="4"/>
  <c r="CG64" i="4"/>
  <c r="CE40" i="4"/>
  <c r="CC82" i="4"/>
  <c r="CF20" i="4"/>
  <c r="CD62" i="4"/>
  <c r="CH33" i="4"/>
  <c r="CF75" i="4"/>
  <c r="CR21" i="4"/>
  <c r="CP63" i="4"/>
  <c r="CE15" i="4"/>
  <c r="CC57" i="4"/>
  <c r="CD36" i="4"/>
  <c r="CB78" i="4"/>
  <c r="CE28" i="4"/>
  <c r="CC70" i="4"/>
  <c r="CD37" i="4"/>
  <c r="CB79" i="4"/>
  <c r="CC13" i="4"/>
  <c r="CB55" i="4" s="1"/>
  <c r="CB12" i="4"/>
  <c r="CD19" i="4"/>
  <c r="CC61" i="4" s="1"/>
  <c r="CC60" i="4" s="1"/>
  <c r="CC18" i="4"/>
  <c r="CD42" i="4"/>
  <c r="CC84" i="4" s="1"/>
  <c r="CC39" i="4"/>
  <c r="CB81" i="4" s="1"/>
  <c r="CB80" i="4" s="1"/>
  <c r="CB38" i="4"/>
  <c r="CA45" i="4"/>
  <c r="CC27" i="4"/>
  <c r="CB69" i="4" s="1"/>
  <c r="CB26" i="4"/>
  <c r="CC32" i="4"/>
  <c r="CB74" i="4" s="1"/>
  <c r="CB31" i="4"/>
  <c r="CC24" i="4"/>
  <c r="CB66" i="4" s="1"/>
  <c r="CB65" i="4" s="1"/>
  <c r="CB23" i="4"/>
  <c r="CC9" i="4"/>
  <c r="CB51" i="4" s="1"/>
  <c r="CB8" i="4"/>
  <c r="CA73" i="4"/>
  <c r="BZ87" i="4"/>
  <c r="CD10" i="11" l="1"/>
  <c r="CE10" i="11" s="1"/>
  <c r="BI25" i="9"/>
  <c r="BK23" i="10"/>
  <c r="BJ29" i="10"/>
  <c r="BL12" i="11" s="1"/>
  <c r="BZ12" i="7"/>
  <c r="BH48" i="3"/>
  <c r="BI24" i="11" s="1"/>
  <c r="BX16" i="11"/>
  <c r="BX7" i="11"/>
  <c r="CA16" i="7"/>
  <c r="BZ14" i="3"/>
  <c r="BI18" i="11"/>
  <c r="BI15" i="11" s="1"/>
  <c r="BI9" i="11"/>
  <c r="BI41" i="3"/>
  <c r="BI13" i="3" s="1"/>
  <c r="BI42" i="3" s="1"/>
  <c r="CA13" i="7"/>
  <c r="BJ32" i="7"/>
  <c r="BJ29" i="7" s="1"/>
  <c r="BJ34" i="3"/>
  <c r="BJ31" i="3" s="1"/>
  <c r="BJ21" i="9"/>
  <c r="BJ17" i="9"/>
  <c r="BJ16" i="9" s="1"/>
  <c r="BI24" i="9"/>
  <c r="BK21" i="11" s="1"/>
  <c r="CA15" i="3"/>
  <c r="BZ99" i="4"/>
  <c r="CA18" i="3" s="1"/>
  <c r="CB68" i="4"/>
  <c r="BI23" i="11"/>
  <c r="BH14" i="11"/>
  <c r="BT17" i="11"/>
  <c r="BT8" i="11"/>
  <c r="DI25" i="10"/>
  <c r="DI32" i="10" s="1"/>
  <c r="DI26" i="10"/>
  <c r="DI33" i="10" s="1"/>
  <c r="DI24" i="10"/>
  <c r="DI31" i="10" s="1"/>
  <c r="DJ27" i="10"/>
  <c r="DJ34" i="10" s="1"/>
  <c r="DJ28" i="10"/>
  <c r="DJ35" i="10" s="1"/>
  <c r="BS27" i="9"/>
  <c r="DI22" i="9"/>
  <c r="DI26" i="9" s="1"/>
  <c r="DJ18" i="9" s="1"/>
  <c r="CG20" i="4"/>
  <c r="CE62" i="4"/>
  <c r="CG17" i="4"/>
  <c r="CE59" i="4"/>
  <c r="CE36" i="4"/>
  <c r="CC78" i="4"/>
  <c r="CH25" i="4"/>
  <c r="CF67" i="4"/>
  <c r="CD11" i="4"/>
  <c r="CB53" i="4"/>
  <c r="CB50" i="4" s="1"/>
  <c r="CF15" i="4"/>
  <c r="CD57" i="4"/>
  <c r="CF40" i="4"/>
  <c r="CD82" i="4"/>
  <c r="CL10" i="4"/>
  <c r="CJ52" i="4"/>
  <c r="CE29" i="4"/>
  <c r="CC71" i="4"/>
  <c r="CD14" i="4"/>
  <c r="CB56" i="4"/>
  <c r="CE37" i="4"/>
  <c r="CC79" i="4"/>
  <c r="CS21" i="4"/>
  <c r="CQ63" i="4"/>
  <c r="CK22" i="4"/>
  <c r="CI64" i="4"/>
  <c r="CE30" i="4"/>
  <c r="CC72" i="4"/>
  <c r="CG35" i="4"/>
  <c r="CE77" i="4"/>
  <c r="CI34" i="4"/>
  <c r="CG76" i="4"/>
  <c r="CF28" i="4"/>
  <c r="CD70" i="4"/>
  <c r="CI33" i="4"/>
  <c r="CG75" i="4"/>
  <c r="CD44" i="4"/>
  <c r="CB86" i="4"/>
  <c r="CB83" i="4" s="1"/>
  <c r="CF43" i="4"/>
  <c r="CD85" i="4"/>
  <c r="CG16" i="4"/>
  <c r="CE58" i="4"/>
  <c r="CD9" i="4"/>
  <c r="CC51" i="4" s="1"/>
  <c r="CC8" i="4"/>
  <c r="CD39" i="4"/>
  <c r="CC81" i="4" s="1"/>
  <c r="CC80" i="4" s="1"/>
  <c r="CC38" i="4"/>
  <c r="CD24" i="4"/>
  <c r="CC66" i="4" s="1"/>
  <c r="CC65" i="4" s="1"/>
  <c r="CC23" i="4"/>
  <c r="CE19" i="4"/>
  <c r="CD61" i="4" s="1"/>
  <c r="CD60" i="4" s="1"/>
  <c r="CD18" i="4"/>
  <c r="CE42" i="4"/>
  <c r="CD84" i="4" s="1"/>
  <c r="CD32" i="4"/>
  <c r="CC74" i="4" s="1"/>
  <c r="CC31" i="4"/>
  <c r="CD27" i="4"/>
  <c r="CC69" i="4" s="1"/>
  <c r="CC26" i="4"/>
  <c r="CB45" i="4"/>
  <c r="CD13" i="4"/>
  <c r="CC55" i="4" s="1"/>
  <c r="CC12" i="4"/>
  <c r="CB73" i="4"/>
  <c r="CA87" i="4"/>
  <c r="CB54" i="4"/>
  <c r="CE19" i="11" l="1"/>
  <c r="CF19" i="11" s="1"/>
  <c r="CA12" i="7"/>
  <c r="BK22" i="10"/>
  <c r="BL44" i="3" s="1"/>
  <c r="BK30" i="10"/>
  <c r="BK11" i="11"/>
  <c r="BK20" i="11"/>
  <c r="BG9" i="8"/>
  <c r="BG10" i="8" s="1"/>
  <c r="BH49" i="3"/>
  <c r="BY7" i="11"/>
  <c r="CB16" i="7"/>
  <c r="CA14" i="3"/>
  <c r="BY16" i="11"/>
  <c r="BI6" i="11"/>
  <c r="BI4" i="11" s="1"/>
  <c r="BK32" i="7"/>
  <c r="BK29" i="7" s="1"/>
  <c r="BK34" i="3"/>
  <c r="BK31" i="3" s="1"/>
  <c r="BJ25" i="9"/>
  <c r="BJ20" i="9"/>
  <c r="BK52" i="7" s="1"/>
  <c r="BK50" i="7" s="1"/>
  <c r="BK55" i="7" s="1"/>
  <c r="BI46" i="3"/>
  <c r="BI41" i="7" s="1"/>
  <c r="BI39" i="7" s="1"/>
  <c r="BI8" i="7" s="1"/>
  <c r="BI42" i="7" s="1"/>
  <c r="BI70" i="7" s="1"/>
  <c r="BI71" i="7" s="1"/>
  <c r="BJ69" i="7" s="1"/>
  <c r="BJ5" i="11" s="1"/>
  <c r="CB13" i="7"/>
  <c r="CC68" i="4"/>
  <c r="CA99" i="4"/>
  <c r="CB18" i="3" s="1"/>
  <c r="CB15" i="3"/>
  <c r="BI7" i="12"/>
  <c r="BI8" i="12" s="1"/>
  <c r="BI9" i="12" s="1"/>
  <c r="BI22" i="11"/>
  <c r="BU8" i="11"/>
  <c r="BU17" i="11"/>
  <c r="DK27" i="10"/>
  <c r="DK34" i="10" s="1"/>
  <c r="DJ26" i="10"/>
  <c r="DJ33" i="10" s="1"/>
  <c r="DK28" i="10"/>
  <c r="DK35" i="10" s="1"/>
  <c r="DJ24" i="10"/>
  <c r="DJ31" i="10" s="1"/>
  <c r="DJ25" i="10"/>
  <c r="DJ32" i="10" s="1"/>
  <c r="BT19" i="9"/>
  <c r="BT23" i="9"/>
  <c r="DJ22" i="9"/>
  <c r="DJ26" i="9" s="1"/>
  <c r="DK18" i="9" s="1"/>
  <c r="CT21" i="4"/>
  <c r="CR63" i="4"/>
  <c r="CE44" i="4"/>
  <c r="CE41" i="4" s="1"/>
  <c r="CC86" i="4"/>
  <c r="CC83" i="4" s="1"/>
  <c r="CF37" i="4"/>
  <c r="CD79" i="4"/>
  <c r="CD41" i="4"/>
  <c r="CG40" i="4"/>
  <c r="CE82" i="4"/>
  <c r="CF36" i="4"/>
  <c r="CD78" i="4"/>
  <c r="CJ33" i="4"/>
  <c r="CH75" i="4"/>
  <c r="CF30" i="4"/>
  <c r="CD72" i="4"/>
  <c r="CG43" i="4"/>
  <c r="CE85" i="4"/>
  <c r="CI25" i="4"/>
  <c r="CG67" i="4"/>
  <c r="CH35" i="4"/>
  <c r="CF77" i="4"/>
  <c r="CG15" i="4"/>
  <c r="CE57" i="4"/>
  <c r="CL22" i="4"/>
  <c r="CJ64" i="4"/>
  <c r="CJ34" i="4"/>
  <c r="CH76" i="4"/>
  <c r="CM10" i="4"/>
  <c r="CK52" i="4"/>
  <c r="CE14" i="4"/>
  <c r="CC56" i="4"/>
  <c r="CC54" i="4" s="1"/>
  <c r="CH17" i="4"/>
  <c r="CF59" i="4"/>
  <c r="CH16" i="4"/>
  <c r="CF58" i="4"/>
  <c r="CG28" i="4"/>
  <c r="CE70" i="4"/>
  <c r="CF29" i="4"/>
  <c r="CD71" i="4"/>
  <c r="CE11" i="4"/>
  <c r="CC53" i="4"/>
  <c r="CC50" i="4" s="1"/>
  <c r="CH20" i="4"/>
  <c r="CF62" i="4"/>
  <c r="CF19" i="4"/>
  <c r="CE61" i="4" s="1"/>
  <c r="CE60" i="4" s="1"/>
  <c r="CE18" i="4"/>
  <c r="CE32" i="4"/>
  <c r="CD74" i="4" s="1"/>
  <c r="CD31" i="4"/>
  <c r="CE39" i="4"/>
  <c r="CD81" i="4" s="1"/>
  <c r="CD80" i="4" s="1"/>
  <c r="CD38" i="4"/>
  <c r="CE27" i="4"/>
  <c r="CD69" i="4" s="1"/>
  <c r="CD26" i="4"/>
  <c r="CC45" i="4"/>
  <c r="CE13" i="4"/>
  <c r="CD55" i="4" s="1"/>
  <c r="CD12" i="4"/>
  <c r="CE24" i="4"/>
  <c r="CD66" i="4" s="1"/>
  <c r="CD65" i="4" s="1"/>
  <c r="CD23" i="4"/>
  <c r="CB87" i="4"/>
  <c r="CF42" i="4"/>
  <c r="CE84" i="4" s="1"/>
  <c r="CE9" i="4"/>
  <c r="CD51" i="4" s="1"/>
  <c r="CD8" i="4"/>
  <c r="CC73" i="4"/>
  <c r="CF10" i="11" l="1"/>
  <c r="CG10" i="11" s="1"/>
  <c r="BK29" i="10"/>
  <c r="BM12" i="11" s="1"/>
  <c r="BL23" i="10"/>
  <c r="BL20" i="11"/>
  <c r="BI48" i="3"/>
  <c r="BH9" i="8" s="1"/>
  <c r="BH10" i="8" s="1"/>
  <c r="BI11" i="8" s="1"/>
  <c r="BJ51" i="7" s="1"/>
  <c r="BL11" i="11"/>
  <c r="CB12" i="7"/>
  <c r="BZ7" i="11"/>
  <c r="BZ16" i="11"/>
  <c r="CC16" i="7"/>
  <c r="CB14" i="3"/>
  <c r="BJ18" i="11"/>
  <c r="BJ9" i="11"/>
  <c r="BJ41" i="3"/>
  <c r="BJ13" i="3" s="1"/>
  <c r="BJ42" i="3" s="1"/>
  <c r="BJ10" i="12"/>
  <c r="CC13" i="7"/>
  <c r="BK21" i="9"/>
  <c r="BK17" i="9"/>
  <c r="BK16" i="9" s="1"/>
  <c r="BJ24" i="9"/>
  <c r="BL21" i="11" s="1"/>
  <c r="BJ23" i="11"/>
  <c r="BI14" i="11"/>
  <c r="BJ7" i="12"/>
  <c r="BJ8" i="12" s="1"/>
  <c r="BJ9" i="12" s="1"/>
  <c r="CB99" i="4"/>
  <c r="CC18" i="3" s="1"/>
  <c r="CC15" i="3"/>
  <c r="BV17" i="11"/>
  <c r="BV8" i="11"/>
  <c r="DK24" i="10"/>
  <c r="DK31" i="10" s="1"/>
  <c r="DK26" i="10"/>
  <c r="DK33" i="10" s="1"/>
  <c r="DL27" i="10"/>
  <c r="DL34" i="10" s="1"/>
  <c r="DK25" i="10"/>
  <c r="DK32" i="10" s="1"/>
  <c r="DL28" i="10"/>
  <c r="DL35" i="10" s="1"/>
  <c r="BT27" i="9"/>
  <c r="DK22" i="9"/>
  <c r="DK26" i="9" s="1"/>
  <c r="DL18" i="9" s="1"/>
  <c r="CD68" i="4"/>
  <c r="CH40" i="4"/>
  <c r="CF82" i="4"/>
  <c r="CG29" i="4"/>
  <c r="CE71" i="4"/>
  <c r="CG30" i="4"/>
  <c r="CE72" i="4"/>
  <c r="CH28" i="4"/>
  <c r="CF70" i="4"/>
  <c r="CN10" i="4"/>
  <c r="CL52" i="4"/>
  <c r="CI35" i="4"/>
  <c r="CG77" i="4"/>
  <c r="CK33" i="4"/>
  <c r="CI75" i="4"/>
  <c r="CG37" i="4"/>
  <c r="CE79" i="4"/>
  <c r="CH15" i="4"/>
  <c r="CF57" i="4"/>
  <c r="CK34" i="4"/>
  <c r="CI76" i="4"/>
  <c r="CF14" i="4"/>
  <c r="CD56" i="4"/>
  <c r="CD54" i="4" s="1"/>
  <c r="CI20" i="4"/>
  <c r="CG62" i="4"/>
  <c r="CI16" i="4"/>
  <c r="CG58" i="4"/>
  <c r="CJ25" i="4"/>
  <c r="CH67" i="4"/>
  <c r="CF44" i="4"/>
  <c r="CD86" i="4"/>
  <c r="CD83" i="4" s="1"/>
  <c r="CG36" i="4"/>
  <c r="CE78" i="4"/>
  <c r="CF11" i="4"/>
  <c r="CD53" i="4"/>
  <c r="CD50" i="4" s="1"/>
  <c r="CI17" i="4"/>
  <c r="CG59" i="4"/>
  <c r="CM22" i="4"/>
  <c r="CK64" i="4"/>
  <c r="CH43" i="4"/>
  <c r="CF85" i="4"/>
  <c r="CV21" i="4"/>
  <c r="CS63" i="4"/>
  <c r="CC87" i="4"/>
  <c r="CG42" i="4"/>
  <c r="CF84" i="4" s="1"/>
  <c r="CF41" i="4"/>
  <c r="CF27" i="4"/>
  <c r="CE69" i="4" s="1"/>
  <c r="CE68" i="4" s="1"/>
  <c r="CE26" i="4"/>
  <c r="CF39" i="4"/>
  <c r="CE81" i="4" s="1"/>
  <c r="CE80" i="4" s="1"/>
  <c r="CE38" i="4"/>
  <c r="CF32" i="4"/>
  <c r="CE74" i="4" s="1"/>
  <c r="CE31" i="4"/>
  <c r="CF24" i="4"/>
  <c r="CE66" i="4" s="1"/>
  <c r="CE23" i="4"/>
  <c r="CD45" i="4"/>
  <c r="CF13" i="4"/>
  <c r="CE55" i="4" s="1"/>
  <c r="CE12" i="4"/>
  <c r="CF9" i="4"/>
  <c r="CE51" i="4" s="1"/>
  <c r="CE8" i="4"/>
  <c r="CG19" i="4"/>
  <c r="CF61" i="4" s="1"/>
  <c r="CF60" i="4" s="1"/>
  <c r="CF18" i="4"/>
  <c r="CE65" i="4"/>
  <c r="CD73" i="4"/>
  <c r="CG19" i="11" l="1"/>
  <c r="CH19" i="11" s="1"/>
  <c r="CA16" i="11"/>
  <c r="BI49" i="3"/>
  <c r="BJ24" i="11"/>
  <c r="BJ22" i="11" s="1"/>
  <c r="BK23" i="11" s="1"/>
  <c r="BL22" i="10"/>
  <c r="BM44" i="3" s="1"/>
  <c r="BL30" i="10"/>
  <c r="CC12" i="7"/>
  <c r="CD16" i="7"/>
  <c r="CC14" i="3"/>
  <c r="CA7" i="11"/>
  <c r="BJ6" i="11"/>
  <c r="BJ4" i="11" s="1"/>
  <c r="BJ15" i="11"/>
  <c r="BK25" i="9"/>
  <c r="BK20" i="9"/>
  <c r="BL52" i="7" s="1"/>
  <c r="BL50" i="7" s="1"/>
  <c r="BL55" i="7" s="1"/>
  <c r="BK41" i="3"/>
  <c r="BK13" i="3" s="1"/>
  <c r="BK42" i="3" s="1"/>
  <c r="CD15" i="3"/>
  <c r="CC99" i="4"/>
  <c r="CD18" i="3" s="1"/>
  <c r="BL34" i="3"/>
  <c r="BL31" i="3" s="1"/>
  <c r="BL32" i="7"/>
  <c r="BL29" i="7" s="1"/>
  <c r="CD13" i="7"/>
  <c r="BK10" i="12"/>
  <c r="BK40" i="7"/>
  <c r="BJ50" i="7"/>
  <c r="BJ55" i="7" s="1"/>
  <c r="BK25" i="11"/>
  <c r="BJ46" i="3"/>
  <c r="BJ41" i="7" s="1"/>
  <c r="BJ39" i="7" s="1"/>
  <c r="BJ8" i="7" s="1"/>
  <c r="BJ42" i="7" s="1"/>
  <c r="BW8" i="11"/>
  <c r="BW17" i="11"/>
  <c r="DL32" i="10"/>
  <c r="DL25" i="10"/>
  <c r="DM27" i="10"/>
  <c r="DM34" i="10" s="1"/>
  <c r="DL26" i="10"/>
  <c r="DL33" i="10" s="1"/>
  <c r="DM28" i="10"/>
  <c r="DM35" i="10" s="1"/>
  <c r="DL24" i="10"/>
  <c r="DL31" i="10" s="1"/>
  <c r="BU19" i="9"/>
  <c r="BU23" i="9"/>
  <c r="DL22" i="9"/>
  <c r="DL26" i="9" s="1"/>
  <c r="DM18" i="9" s="1"/>
  <c r="CN22" i="4"/>
  <c r="CL64" i="4"/>
  <c r="CG44" i="4"/>
  <c r="CG41" i="4" s="1"/>
  <c r="CE86" i="4"/>
  <c r="CE83" i="4" s="1"/>
  <c r="CG14" i="4"/>
  <c r="CE56" i="4"/>
  <c r="CE54" i="4" s="1"/>
  <c r="CL33" i="4"/>
  <c r="CJ75" i="4"/>
  <c r="CH30" i="4"/>
  <c r="CF72" i="4"/>
  <c r="CJ17" i="4"/>
  <c r="CH59" i="4"/>
  <c r="CJ35" i="4"/>
  <c r="CH77" i="4"/>
  <c r="CH29" i="4"/>
  <c r="CF71" i="4"/>
  <c r="CG11" i="4"/>
  <c r="CE53" i="4"/>
  <c r="CE50" i="4" s="1"/>
  <c r="CI15" i="4"/>
  <c r="CG57" i="4"/>
  <c r="CO10" i="4"/>
  <c r="CM52" i="4"/>
  <c r="CI40" i="4"/>
  <c r="CG82" i="4"/>
  <c r="CK25" i="4"/>
  <c r="CI67" i="4"/>
  <c r="CL34" i="4"/>
  <c r="CJ76" i="4"/>
  <c r="CW21" i="4"/>
  <c r="CU63" i="4"/>
  <c r="CJ16" i="4"/>
  <c r="CH58" i="4"/>
  <c r="CJ43" i="4"/>
  <c r="CG85" i="4"/>
  <c r="CH36" i="4"/>
  <c r="CF78" i="4"/>
  <c r="CJ20" i="4"/>
  <c r="CH62" i="4"/>
  <c r="CH37" i="4"/>
  <c r="CF79" i="4"/>
  <c r="CI28" i="4"/>
  <c r="CG70" i="4"/>
  <c r="CE45" i="4"/>
  <c r="CG32" i="4"/>
  <c r="CF74" i="4" s="1"/>
  <c r="CF31" i="4"/>
  <c r="CG9" i="4"/>
  <c r="CF51" i="4" s="1"/>
  <c r="CF8" i="4"/>
  <c r="CG39" i="4"/>
  <c r="CF81" i="4" s="1"/>
  <c r="CF80" i="4" s="1"/>
  <c r="CF38" i="4"/>
  <c r="CG27" i="4"/>
  <c r="CF69" i="4" s="1"/>
  <c r="CF26" i="4"/>
  <c r="CH19" i="4"/>
  <c r="CG61" i="4" s="1"/>
  <c r="CG60" i="4" s="1"/>
  <c r="CG18" i="4"/>
  <c r="CG13" i="4"/>
  <c r="CF55" i="4" s="1"/>
  <c r="CF12" i="4"/>
  <c r="CG24" i="4"/>
  <c r="CF66" i="4" s="1"/>
  <c r="CF65" i="4" s="1"/>
  <c r="CF23" i="4"/>
  <c r="CH42" i="4"/>
  <c r="CG84" i="4" s="1"/>
  <c r="CE73" i="4"/>
  <c r="CD87" i="4"/>
  <c r="CH10" i="11" l="1"/>
  <c r="CI10" i="11" s="1"/>
  <c r="BJ14" i="11"/>
  <c r="BL29" i="10"/>
  <c r="BN12" i="11" s="1"/>
  <c r="BM23" i="10"/>
  <c r="BM11" i="11"/>
  <c r="BM20" i="11"/>
  <c r="BJ70" i="7"/>
  <c r="BJ71" i="7" s="1"/>
  <c r="BK69" i="7" s="1"/>
  <c r="BK5" i="11" s="1"/>
  <c r="CE16" i="7"/>
  <c r="CD14" i="3"/>
  <c r="CB7" i="11"/>
  <c r="CB16" i="11"/>
  <c r="CD12" i="7"/>
  <c r="BK18" i="11"/>
  <c r="BK9" i="11"/>
  <c r="BL10" i="12"/>
  <c r="BM40" i="7" s="1"/>
  <c r="BL40" i="7"/>
  <c r="BJ48" i="3"/>
  <c r="F12" i="13" s="1"/>
  <c r="BL21" i="9"/>
  <c r="BL20" i="9" s="1"/>
  <c r="BM52" i="7" s="1"/>
  <c r="BM50" i="7" s="1"/>
  <c r="BM55" i="7" s="1"/>
  <c r="BL17" i="9"/>
  <c r="BL16" i="9" s="1"/>
  <c r="BK24" i="9"/>
  <c r="BM21" i="11" s="1"/>
  <c r="CE15" i="3"/>
  <c r="CD99" i="4"/>
  <c r="CE18" i="3" s="1"/>
  <c r="BK7" i="12"/>
  <c r="BK8" i="12" s="1"/>
  <c r="BK9" i="12" s="1"/>
  <c r="BK46" i="3"/>
  <c r="BK41" i="7" s="1"/>
  <c r="BK39" i="7" s="1"/>
  <c r="BK8" i="7" s="1"/>
  <c r="BK42" i="7" s="1"/>
  <c r="BK70" i="7" s="1"/>
  <c r="CE13" i="7"/>
  <c r="BX8" i="11"/>
  <c r="BX17" i="11"/>
  <c r="DN27" i="10"/>
  <c r="DN34" i="10" s="1"/>
  <c r="DN28" i="10"/>
  <c r="DN35" i="10" s="1"/>
  <c r="DM24" i="10"/>
  <c r="DM31" i="10" s="1"/>
  <c r="DM26" i="10"/>
  <c r="DM33" i="10" s="1"/>
  <c r="DM25" i="10"/>
  <c r="DM32" i="10" s="1"/>
  <c r="BU27" i="9"/>
  <c r="DM22" i="9"/>
  <c r="DM26" i="9" s="1"/>
  <c r="DN18" i="9" s="1"/>
  <c r="CF68" i="4"/>
  <c r="CI37" i="4"/>
  <c r="CG79" i="4"/>
  <c r="CK16" i="4"/>
  <c r="CI58" i="4"/>
  <c r="CJ40" i="4"/>
  <c r="CH82" i="4"/>
  <c r="CI29" i="4"/>
  <c r="CG71" i="4"/>
  <c r="CM33" i="4"/>
  <c r="CK75" i="4"/>
  <c r="CK20" i="4"/>
  <c r="CI62" i="4"/>
  <c r="CX21" i="4"/>
  <c r="CV63" i="4"/>
  <c r="CK35" i="4"/>
  <c r="CI77" i="4"/>
  <c r="CM34" i="4"/>
  <c r="CK76" i="4"/>
  <c r="CK17" i="4"/>
  <c r="CI59" i="4"/>
  <c r="CK43" i="4"/>
  <c r="CI85" i="4"/>
  <c r="CP10" i="4"/>
  <c r="CN52" i="4"/>
  <c r="CH14" i="4"/>
  <c r="CF56" i="4"/>
  <c r="CF54" i="4" s="1"/>
  <c r="CI36" i="4"/>
  <c r="CG78" i="4"/>
  <c r="CJ15" i="4"/>
  <c r="CH57" i="4"/>
  <c r="CH44" i="4"/>
  <c r="CH41" i="4" s="1"/>
  <c r="CF86" i="4"/>
  <c r="CF83" i="4" s="1"/>
  <c r="CJ28" i="4"/>
  <c r="CH70" i="4"/>
  <c r="CL25" i="4"/>
  <c r="CJ67" i="4"/>
  <c r="CH11" i="4"/>
  <c r="CF53" i="4"/>
  <c r="CF50" i="4" s="1"/>
  <c r="CI30" i="4"/>
  <c r="CG72" i="4"/>
  <c r="CO22" i="4"/>
  <c r="CM64" i="4"/>
  <c r="CF45" i="4"/>
  <c r="CH27" i="4"/>
  <c r="CG69" i="4" s="1"/>
  <c r="CG26" i="4"/>
  <c r="CH24" i="4"/>
  <c r="CG66" i="4" s="1"/>
  <c r="CG65" i="4" s="1"/>
  <c r="CG23" i="4"/>
  <c r="CH39" i="4"/>
  <c r="CG81" i="4" s="1"/>
  <c r="CG80" i="4" s="1"/>
  <c r="CG38" i="4"/>
  <c r="CI42" i="4"/>
  <c r="CH84" i="4" s="1"/>
  <c r="CH9" i="4"/>
  <c r="CG51" i="4" s="1"/>
  <c r="CG8" i="4"/>
  <c r="CI19" i="4"/>
  <c r="CH61" i="4" s="1"/>
  <c r="CH60" i="4" s="1"/>
  <c r="CH18" i="4"/>
  <c r="CH32" i="4"/>
  <c r="CG74" i="4" s="1"/>
  <c r="CG31" i="4"/>
  <c r="CH13" i="4"/>
  <c r="CG55" i="4" s="1"/>
  <c r="CG12" i="4"/>
  <c r="CF73" i="4"/>
  <c r="CE87" i="4"/>
  <c r="CI19" i="11" l="1"/>
  <c r="CJ19" i="11" s="1"/>
  <c r="BK48" i="3"/>
  <c r="BK49" i="3" s="1"/>
  <c r="BM22" i="10"/>
  <c r="BN44" i="3" s="1"/>
  <c r="BM30" i="10"/>
  <c r="BK71" i="7"/>
  <c r="BL69" i="7" s="1"/>
  <c r="BL5" i="11" s="1"/>
  <c r="CE12" i="7"/>
  <c r="CC16" i="11"/>
  <c r="CF16" i="7"/>
  <c r="CE14" i="3"/>
  <c r="CC7" i="11"/>
  <c r="BL9" i="11"/>
  <c r="BK6" i="11"/>
  <c r="BK4" i="11" s="1"/>
  <c r="BK15" i="11"/>
  <c r="BL18" i="11"/>
  <c r="BJ9" i="8"/>
  <c r="BJ10" i="8" s="1"/>
  <c r="BL25" i="9"/>
  <c r="CE99" i="4"/>
  <c r="CF18" i="3" s="1"/>
  <c r="CF15" i="3"/>
  <c r="CG68" i="4"/>
  <c r="BK24" i="11"/>
  <c r="BK22" i="11" s="1"/>
  <c r="BI9" i="8"/>
  <c r="BI10" i="8" s="1"/>
  <c r="BJ49" i="3"/>
  <c r="CF13" i="7"/>
  <c r="CF12" i="7" s="1"/>
  <c r="BM32" i="7"/>
  <c r="BM29" i="7" s="1"/>
  <c r="BM34" i="3"/>
  <c r="BM31" i="3" s="1"/>
  <c r="BN20" i="11" s="1"/>
  <c r="BL41" i="3"/>
  <c r="BL13" i="3" s="1"/>
  <c r="BL42" i="3" s="1"/>
  <c r="BY8" i="11"/>
  <c r="BY17" i="11"/>
  <c r="DN25" i="10"/>
  <c r="DN32" i="10" s="1"/>
  <c r="DN26" i="10"/>
  <c r="DN33" i="10" s="1"/>
  <c r="DN24" i="10"/>
  <c r="DN31" i="10" s="1"/>
  <c r="DO28" i="10"/>
  <c r="DO35" i="10" s="1"/>
  <c r="DO27" i="10"/>
  <c r="DO34" i="10" s="1"/>
  <c r="BV19" i="9"/>
  <c r="BV23" i="9"/>
  <c r="DN22" i="9"/>
  <c r="DN26" i="9" s="1"/>
  <c r="DO18" i="9" s="1"/>
  <c r="CI11" i="4"/>
  <c r="CG53" i="4"/>
  <c r="CG50" i="4" s="1"/>
  <c r="CK40" i="4"/>
  <c r="CI82" i="4"/>
  <c r="CL17" i="4"/>
  <c r="CJ59" i="4"/>
  <c r="CL16" i="4"/>
  <c r="CJ58" i="4"/>
  <c r="CL43" i="4"/>
  <c r="CJ85" i="4"/>
  <c r="CM25" i="4"/>
  <c r="CK67" i="4"/>
  <c r="CL20" i="4"/>
  <c r="CJ62" i="4"/>
  <c r="CK28" i="4"/>
  <c r="CI70" i="4"/>
  <c r="CN33" i="4"/>
  <c r="CL75" i="4"/>
  <c r="CJ37" i="4"/>
  <c r="CH79" i="4"/>
  <c r="CK15" i="4"/>
  <c r="CI57" i="4"/>
  <c r="CY21" i="4"/>
  <c r="CW63" i="4"/>
  <c r="CJ36" i="4"/>
  <c r="CH78" i="4"/>
  <c r="CP22" i="4"/>
  <c r="CN64" i="4"/>
  <c r="CI14" i="4"/>
  <c r="CG56" i="4"/>
  <c r="CG54" i="4" s="1"/>
  <c r="CN34" i="4"/>
  <c r="CL76" i="4"/>
  <c r="CJ30" i="4"/>
  <c r="CH72" i="4"/>
  <c r="CI44" i="4"/>
  <c r="CG86" i="4"/>
  <c r="CG83" i="4" s="1"/>
  <c r="CQ10" i="4"/>
  <c r="CO52" i="4"/>
  <c r="CL35" i="4"/>
  <c r="CJ77" i="4"/>
  <c r="CJ29" i="4"/>
  <c r="CH71" i="4"/>
  <c r="CF87" i="4"/>
  <c r="CI13" i="4"/>
  <c r="CH55" i="4" s="1"/>
  <c r="CH12" i="4"/>
  <c r="CJ42" i="4"/>
  <c r="CI84" i="4" s="1"/>
  <c r="CI32" i="4"/>
  <c r="CH74" i="4" s="1"/>
  <c r="CH31" i="4"/>
  <c r="CJ19" i="4"/>
  <c r="CI61" i="4" s="1"/>
  <c r="CI60" i="4" s="1"/>
  <c r="CI18" i="4"/>
  <c r="CI24" i="4"/>
  <c r="CH66" i="4" s="1"/>
  <c r="CH65" i="4" s="1"/>
  <c r="CH23" i="4"/>
  <c r="CG45" i="4"/>
  <c r="CI39" i="4"/>
  <c r="CH81" i="4" s="1"/>
  <c r="CH80" i="4" s="1"/>
  <c r="CH38" i="4"/>
  <c r="CI9" i="4"/>
  <c r="CH51" i="4" s="1"/>
  <c r="CH8" i="4"/>
  <c r="CI27" i="4"/>
  <c r="CH69" i="4" s="1"/>
  <c r="CH68" i="4" s="1"/>
  <c r="CH26" i="4"/>
  <c r="CG73" i="4"/>
  <c r="BL24" i="11" l="1"/>
  <c r="CJ10" i="11"/>
  <c r="CK10" i="11" s="1"/>
  <c r="BM29" i="10"/>
  <c r="BO12" i="11" s="1"/>
  <c r="BN23" i="10"/>
  <c r="BN11" i="11"/>
  <c r="CD7" i="11"/>
  <c r="CG16" i="7"/>
  <c r="CF14" i="3"/>
  <c r="CD16" i="11"/>
  <c r="BL15" i="11"/>
  <c r="BL6" i="11"/>
  <c r="BL4" i="11" s="1"/>
  <c r="CG13" i="7"/>
  <c r="BL7" i="12"/>
  <c r="BL8" i="12" s="1"/>
  <c r="BL9" i="12" s="1"/>
  <c r="BM21" i="9"/>
  <c r="BM17" i="9"/>
  <c r="BM16" i="9" s="1"/>
  <c r="BL24" i="9"/>
  <c r="BN21" i="11" s="1"/>
  <c r="CF99" i="4"/>
  <c r="CG18" i="3" s="1"/>
  <c r="CG15" i="3"/>
  <c r="BL23" i="11"/>
  <c r="BL22" i="11" s="1"/>
  <c r="BK14" i="11"/>
  <c r="BL46" i="3"/>
  <c r="BL41" i="7" s="1"/>
  <c r="BL39" i="7" s="1"/>
  <c r="BL8" i="7" s="1"/>
  <c r="BL42" i="7" s="1"/>
  <c r="BL70" i="7" s="1"/>
  <c r="BL71" i="7" s="1"/>
  <c r="BM69" i="7" s="1"/>
  <c r="BM5" i="11" s="1"/>
  <c r="BZ17" i="11"/>
  <c r="BZ8" i="11"/>
  <c r="DO26" i="10"/>
  <c r="DO33" i="10" s="1"/>
  <c r="DP27" i="10"/>
  <c r="DP34" i="10" s="1"/>
  <c r="DP28" i="10"/>
  <c r="DP35" i="10" s="1"/>
  <c r="DO24" i="10"/>
  <c r="DO31" i="10" s="1"/>
  <c r="DO25" i="10"/>
  <c r="DO32" i="10" s="1"/>
  <c r="BV27" i="9"/>
  <c r="DO22" i="9"/>
  <c r="DO26" i="9" s="1"/>
  <c r="DP18" i="9" s="1"/>
  <c r="CL15" i="4"/>
  <c r="CJ57" i="4"/>
  <c r="CM20" i="4"/>
  <c r="CK62" i="4"/>
  <c r="CQ22" i="4"/>
  <c r="CO64" i="4"/>
  <c r="CH45" i="4"/>
  <c r="CL40" i="4"/>
  <c r="CJ82" i="4"/>
  <c r="CR10" i="4"/>
  <c r="CP52" i="4"/>
  <c r="CK37" i="4"/>
  <c r="CI79" i="4"/>
  <c r="CK29" i="4"/>
  <c r="CI71" i="4"/>
  <c r="CK36" i="4"/>
  <c r="CI78" i="4"/>
  <c r="CO33" i="4"/>
  <c r="CM75" i="4"/>
  <c r="CM43" i="4"/>
  <c r="CK85" i="4"/>
  <c r="CJ11" i="4"/>
  <c r="CH53" i="4"/>
  <c r="CH50" i="4" s="1"/>
  <c r="CJ14" i="4"/>
  <c r="CH56" i="4"/>
  <c r="CH54" i="4" s="1"/>
  <c r="CM17" i="4"/>
  <c r="CK59" i="4"/>
  <c r="CJ44" i="4"/>
  <c r="CH86" i="4"/>
  <c r="CH83" i="4" s="1"/>
  <c r="CN25" i="4"/>
  <c r="CL67" i="4"/>
  <c r="CK30" i="4"/>
  <c r="CI72" i="4"/>
  <c r="CI41" i="4"/>
  <c r="CM35" i="4"/>
  <c r="CK77" i="4"/>
  <c r="CO34" i="4"/>
  <c r="CM76" i="4"/>
  <c r="CZ21" i="4"/>
  <c r="CX63" i="4"/>
  <c r="CL28" i="4"/>
  <c r="CJ70" i="4"/>
  <c r="CM16" i="4"/>
  <c r="CK58" i="4"/>
  <c r="CK19" i="4"/>
  <c r="CJ61" i="4" s="1"/>
  <c r="CJ60" i="4" s="1"/>
  <c r="CJ18" i="4"/>
  <c r="CJ9" i="4"/>
  <c r="CI51" i="4" s="1"/>
  <c r="CI8" i="4"/>
  <c r="CJ32" i="4"/>
  <c r="CI74" i="4" s="1"/>
  <c r="CI31" i="4"/>
  <c r="CK42" i="4"/>
  <c r="CJ84" i="4" s="1"/>
  <c r="CJ41" i="4"/>
  <c r="CJ39" i="4"/>
  <c r="CI81" i="4" s="1"/>
  <c r="CI80" i="4" s="1"/>
  <c r="CI38" i="4"/>
  <c r="CJ27" i="4"/>
  <c r="CI69" i="4" s="1"/>
  <c r="CI26" i="4"/>
  <c r="CJ24" i="4"/>
  <c r="CI66" i="4" s="1"/>
  <c r="CI65" i="4" s="1"/>
  <c r="CI23" i="4"/>
  <c r="CJ13" i="4"/>
  <c r="CI55" i="4" s="1"/>
  <c r="CI12" i="4"/>
  <c r="CH73" i="4"/>
  <c r="CG87" i="4"/>
  <c r="CE16" i="11" l="1"/>
  <c r="CK19" i="11"/>
  <c r="CL19" i="11" s="1"/>
  <c r="BN22" i="10"/>
  <c r="BO44" i="3" s="1"/>
  <c r="BN30" i="10"/>
  <c r="CG12" i="7"/>
  <c r="CH16" i="7"/>
  <c r="CG14" i="3"/>
  <c r="CE7" i="11"/>
  <c r="CF7" i="11" s="1"/>
  <c r="BM9" i="11"/>
  <c r="BM18" i="11"/>
  <c r="CH15" i="3"/>
  <c r="CG99" i="4"/>
  <c r="CH18" i="3" s="1"/>
  <c r="CI68" i="4"/>
  <c r="BM23" i="11"/>
  <c r="BL14" i="11"/>
  <c r="BM41" i="3"/>
  <c r="BM13" i="3" s="1"/>
  <c r="BM42" i="3" s="1"/>
  <c r="BM10" i="12"/>
  <c r="BM25" i="9"/>
  <c r="BM20" i="9"/>
  <c r="BN52" i="7" s="1"/>
  <c r="CH13" i="7"/>
  <c r="BL48" i="3"/>
  <c r="BN34" i="3"/>
  <c r="BN31" i="3" s="1"/>
  <c r="BN32" i="7"/>
  <c r="BN29" i="7" s="1"/>
  <c r="CA17" i="11"/>
  <c r="CA8" i="11"/>
  <c r="DP25" i="10"/>
  <c r="DP32" i="10" s="1"/>
  <c r="DP24" i="10"/>
  <c r="DP31" i="10" s="1"/>
  <c r="DQ27" i="10"/>
  <c r="DQ34" i="10" s="1"/>
  <c r="DQ28" i="10"/>
  <c r="DQ35" i="10" s="1"/>
  <c r="DP26" i="10"/>
  <c r="DP33" i="10" s="1"/>
  <c r="BW19" i="9"/>
  <c r="BW23" i="9"/>
  <c r="DP22" i="9"/>
  <c r="DP26" i="9" s="1"/>
  <c r="DQ18" i="9" s="1"/>
  <c r="CP34" i="4"/>
  <c r="CN76" i="4"/>
  <c r="CK44" i="4"/>
  <c r="CI86" i="4"/>
  <c r="CI83" i="4" s="1"/>
  <c r="CN43" i="4"/>
  <c r="CL85" i="4"/>
  <c r="CR22" i="4"/>
  <c r="CP64" i="4"/>
  <c r="CO25" i="4"/>
  <c r="CM67" i="4"/>
  <c r="CL29" i="4"/>
  <c r="CJ71" i="4"/>
  <c r="CN35" i="4"/>
  <c r="CL77" i="4"/>
  <c r="CN17" i="4"/>
  <c r="CL59" i="4"/>
  <c r="CP33" i="4"/>
  <c r="CN75" i="4"/>
  <c r="CN20" i="4"/>
  <c r="CL62" i="4"/>
  <c r="CM28" i="4"/>
  <c r="CK70" i="4"/>
  <c r="CS10" i="4"/>
  <c r="CQ52" i="4"/>
  <c r="CL30" i="4"/>
  <c r="CJ72" i="4"/>
  <c r="CK14" i="4"/>
  <c r="CI56" i="4"/>
  <c r="CI54" i="4" s="1"/>
  <c r="CL36" i="4"/>
  <c r="CJ78" i="4"/>
  <c r="CM15" i="4"/>
  <c r="CK57" i="4"/>
  <c r="CK11" i="4"/>
  <c r="CI53" i="4"/>
  <c r="CI50" i="4" s="1"/>
  <c r="CN16" i="4"/>
  <c r="CL58" i="4"/>
  <c r="CL37" i="4"/>
  <c r="CJ79" i="4"/>
  <c r="DB21" i="4"/>
  <c r="CY63" i="4"/>
  <c r="CM40" i="4"/>
  <c r="CK82" i="4"/>
  <c r="CK13" i="4"/>
  <c r="CJ55" i="4" s="1"/>
  <c r="CJ12" i="4"/>
  <c r="CL42" i="4"/>
  <c r="CK84" i="4" s="1"/>
  <c r="CK41" i="4"/>
  <c r="CK24" i="4"/>
  <c r="CJ66" i="4" s="1"/>
  <c r="CJ65" i="4" s="1"/>
  <c r="CJ23" i="4"/>
  <c r="CK27" i="4"/>
  <c r="CJ69" i="4" s="1"/>
  <c r="CJ68" i="4" s="1"/>
  <c r="CJ26" i="4"/>
  <c r="CK9" i="4"/>
  <c r="CJ51" i="4" s="1"/>
  <c r="CJ8" i="4"/>
  <c r="CI45" i="4"/>
  <c r="CK32" i="4"/>
  <c r="CJ74" i="4" s="1"/>
  <c r="CJ31" i="4"/>
  <c r="CK39" i="4"/>
  <c r="CJ81" i="4" s="1"/>
  <c r="CJ80" i="4" s="1"/>
  <c r="CJ38" i="4"/>
  <c r="CL19" i="4"/>
  <c r="CK61" i="4" s="1"/>
  <c r="CK18" i="4"/>
  <c r="CI73" i="4"/>
  <c r="CK60" i="4"/>
  <c r="CH87" i="4"/>
  <c r="CL10" i="11" l="1"/>
  <c r="CM10" i="11" s="1"/>
  <c r="BO23" i="10"/>
  <c r="BO22" i="10" s="1"/>
  <c r="BP44" i="3" s="1"/>
  <c r="BN29" i="10"/>
  <c r="BP12" i="11" s="1"/>
  <c r="BO30" i="10"/>
  <c r="BO11" i="11"/>
  <c r="BO20" i="11"/>
  <c r="CI16" i="7"/>
  <c r="CH14" i="3"/>
  <c r="CH12" i="7"/>
  <c r="CF16" i="11"/>
  <c r="BM15" i="11"/>
  <c r="BM6" i="11"/>
  <c r="BM4" i="11" s="1"/>
  <c r="BM7" i="12"/>
  <c r="BM8" i="12" s="1"/>
  <c r="BM9" i="12" s="1"/>
  <c r="BN10" i="12"/>
  <c r="BN40" i="7"/>
  <c r="BM24" i="11"/>
  <c r="BM22" i="11" s="1"/>
  <c r="BK9" i="8"/>
  <c r="BK10" i="8" s="1"/>
  <c r="BL49" i="3"/>
  <c r="BM46" i="3"/>
  <c r="BM41" i="7" s="1"/>
  <c r="BM39" i="7" s="1"/>
  <c r="BM8" i="7" s="1"/>
  <c r="BM42" i="7" s="1"/>
  <c r="BM70" i="7" s="1"/>
  <c r="BM71" i="7" s="1"/>
  <c r="BN69" i="7" s="1"/>
  <c r="BN5" i="11" s="1"/>
  <c r="CI15" i="3"/>
  <c r="CH99" i="4"/>
  <c r="CI18" i="3" s="1"/>
  <c r="BN17" i="9"/>
  <c r="BN16" i="9" s="1"/>
  <c r="BN21" i="9"/>
  <c r="BM24" i="9"/>
  <c r="BO21" i="11" s="1"/>
  <c r="CI13" i="7"/>
  <c r="CB8" i="11"/>
  <c r="CB17" i="11"/>
  <c r="DQ24" i="10"/>
  <c r="DQ31" i="10" s="1"/>
  <c r="DQ25" i="10"/>
  <c r="DQ32" i="10" s="1"/>
  <c r="DQ26" i="10"/>
  <c r="DQ33" i="10" s="1"/>
  <c r="BW27" i="9"/>
  <c r="DQ22" i="9"/>
  <c r="DQ26" i="9" s="1"/>
  <c r="DC21" i="4"/>
  <c r="DA63" i="4"/>
  <c r="CN15" i="4"/>
  <c r="CL57" i="4"/>
  <c r="CT10" i="4"/>
  <c r="CR52" i="4"/>
  <c r="CO17" i="4"/>
  <c r="CM59" i="4"/>
  <c r="CS22" i="4"/>
  <c r="CQ64" i="4"/>
  <c r="CM37" i="4"/>
  <c r="CK79" i="4"/>
  <c r="CN28" i="4"/>
  <c r="CL70" i="4"/>
  <c r="CO43" i="4"/>
  <c r="CM85" i="4"/>
  <c r="CL14" i="4"/>
  <c r="CJ56" i="4"/>
  <c r="CM29" i="4"/>
  <c r="CK71" i="4"/>
  <c r="CN40" i="4"/>
  <c r="CL82" i="4"/>
  <c r="CM36" i="4"/>
  <c r="CK78" i="4"/>
  <c r="CO35" i="4"/>
  <c r="CM77" i="4"/>
  <c r="CO16" i="4"/>
  <c r="CM58" i="4"/>
  <c r="CO20" i="4"/>
  <c r="CM62" i="4"/>
  <c r="CL44" i="4"/>
  <c r="CJ86" i="4"/>
  <c r="CJ83" i="4" s="1"/>
  <c r="CL11" i="4"/>
  <c r="CJ53" i="4"/>
  <c r="CJ50" i="4" s="1"/>
  <c r="CM30" i="4"/>
  <c r="CK72" i="4"/>
  <c r="CQ33" i="4"/>
  <c r="CO75" i="4"/>
  <c r="CP25" i="4"/>
  <c r="CN67" i="4"/>
  <c r="CQ34" i="4"/>
  <c r="CO76" i="4"/>
  <c r="CL27" i="4"/>
  <c r="CK69" i="4" s="1"/>
  <c r="CK26" i="4"/>
  <c r="CL39" i="4"/>
  <c r="CK81" i="4" s="1"/>
  <c r="CK80" i="4" s="1"/>
  <c r="CK38" i="4"/>
  <c r="CM42" i="4"/>
  <c r="CL84" i="4" s="1"/>
  <c r="CL41" i="4"/>
  <c r="CM19" i="4"/>
  <c r="CL61" i="4" s="1"/>
  <c r="CL60" i="4" s="1"/>
  <c r="CL18" i="4"/>
  <c r="CL32" i="4"/>
  <c r="CK74" i="4" s="1"/>
  <c r="CK31" i="4"/>
  <c r="CJ45" i="4"/>
  <c r="CL24" i="4"/>
  <c r="CK66" i="4" s="1"/>
  <c r="CK65" i="4" s="1"/>
  <c r="CK23" i="4"/>
  <c r="CL9" i="4"/>
  <c r="CK51" i="4" s="1"/>
  <c r="CK8" i="4"/>
  <c r="CL13" i="4"/>
  <c r="CK55" i="4" s="1"/>
  <c r="CK12" i="4"/>
  <c r="CJ73" i="4"/>
  <c r="CI87" i="4"/>
  <c r="CJ54" i="4"/>
  <c r="CM19" i="11" l="1"/>
  <c r="CN19" i="11" s="1"/>
  <c r="BO29" i="10"/>
  <c r="BQ12" i="11" s="1"/>
  <c r="BP23" i="10"/>
  <c r="BP22" i="10" s="1"/>
  <c r="BQ44" i="3" s="1"/>
  <c r="BP30" i="10"/>
  <c r="BM48" i="3"/>
  <c r="CI12" i="7"/>
  <c r="CG7" i="11"/>
  <c r="CG16" i="11"/>
  <c r="CH16" i="11" s="1"/>
  <c r="CJ16" i="7"/>
  <c r="CI14" i="3"/>
  <c r="BN9" i="11"/>
  <c r="BN6" i="11" s="1"/>
  <c r="BN4" i="11" s="1"/>
  <c r="BN18" i="11"/>
  <c r="BN15" i="11" s="1"/>
  <c r="BN25" i="9"/>
  <c r="BN20" i="9"/>
  <c r="BO52" i="7" s="1"/>
  <c r="BO50" i="7" s="1"/>
  <c r="BO55" i="7" s="1"/>
  <c r="CI99" i="4"/>
  <c r="CJ18" i="3" s="1"/>
  <c r="CJ15" i="3"/>
  <c r="BO34" i="3"/>
  <c r="BO31" i="3" s="1"/>
  <c r="BO32" i="7"/>
  <c r="BO29" i="7" s="1"/>
  <c r="BN23" i="11"/>
  <c r="BM14" i="11"/>
  <c r="CK68" i="4"/>
  <c r="CJ13" i="7"/>
  <c r="BN41" i="3"/>
  <c r="BN13" i="3" s="1"/>
  <c r="BN42" i="3" s="1"/>
  <c r="BO10" i="12"/>
  <c r="BP40" i="7" s="1"/>
  <c r="BO40" i="7"/>
  <c r="CC17" i="11"/>
  <c r="CC8" i="11"/>
  <c r="BX19" i="9"/>
  <c r="BX23" i="9"/>
  <c r="BX27" i="9"/>
  <c r="CO40" i="4"/>
  <c r="CM82" i="4"/>
  <c r="CP16" i="4"/>
  <c r="CN58" i="4"/>
  <c r="CP35" i="4"/>
  <c r="CN77" i="4"/>
  <c r="CM14" i="4"/>
  <c r="CK56" i="4"/>
  <c r="CK54" i="4" s="1"/>
  <c r="CP43" i="4"/>
  <c r="CN85" i="4"/>
  <c r="CR33" i="4"/>
  <c r="CP75" i="4"/>
  <c r="CO28" i="4"/>
  <c r="CM70" i="4"/>
  <c r="CN29" i="4"/>
  <c r="CL71" i="4"/>
  <c r="CO15" i="4"/>
  <c r="CM57" i="4"/>
  <c r="CT22" i="4"/>
  <c r="CR64" i="4"/>
  <c r="DD21" i="4"/>
  <c r="DB63" i="4"/>
  <c r="CP17" i="4"/>
  <c r="CN59" i="4"/>
  <c r="CP20" i="4"/>
  <c r="CN62" i="4"/>
  <c r="CU10" i="4"/>
  <c r="CS52" i="4"/>
  <c r="CN30" i="4"/>
  <c r="CL72" i="4"/>
  <c r="CN37" i="4"/>
  <c r="CL79" i="4"/>
  <c r="CR34" i="4"/>
  <c r="CP76" i="4"/>
  <c r="CM11" i="4"/>
  <c r="CK53" i="4"/>
  <c r="CK50" i="4" s="1"/>
  <c r="CQ25" i="4"/>
  <c r="CO67" i="4"/>
  <c r="CM44" i="4"/>
  <c r="CK86" i="4"/>
  <c r="CK83" i="4" s="1"/>
  <c r="CN36" i="4"/>
  <c r="CL78" i="4"/>
  <c r="CK45" i="4"/>
  <c r="CN19" i="4"/>
  <c r="CM61" i="4" s="1"/>
  <c r="CM60" i="4" s="1"/>
  <c r="CM18" i="4"/>
  <c r="CM9" i="4"/>
  <c r="CL51" i="4" s="1"/>
  <c r="CL8" i="4"/>
  <c r="CN42" i="4"/>
  <c r="CM84" i="4" s="1"/>
  <c r="CM39" i="4"/>
  <c r="CL81" i="4" s="1"/>
  <c r="CL80" i="4" s="1"/>
  <c r="CL38" i="4"/>
  <c r="CM13" i="4"/>
  <c r="CL55" i="4" s="1"/>
  <c r="CL12" i="4"/>
  <c r="CM24" i="4"/>
  <c r="CL66" i="4" s="1"/>
  <c r="CL65" i="4" s="1"/>
  <c r="CL23" i="4"/>
  <c r="CM32" i="4"/>
  <c r="CL74" i="4" s="1"/>
  <c r="CL31" i="4"/>
  <c r="CM27" i="4"/>
  <c r="CL69" i="4" s="1"/>
  <c r="CL26" i="4"/>
  <c r="CK73" i="4"/>
  <c r="CJ87" i="4"/>
  <c r="CN10" i="11" l="1"/>
  <c r="CO10" i="11" s="1"/>
  <c r="CJ12" i="7"/>
  <c r="BP20" i="11"/>
  <c r="BN24" i="11"/>
  <c r="BN22" i="11" s="1"/>
  <c r="BO23" i="11" s="1"/>
  <c r="BM49" i="3"/>
  <c r="BL9" i="8"/>
  <c r="BL10" i="8" s="1"/>
  <c r="BM11" i="8" s="1"/>
  <c r="BN51" i="7" s="1"/>
  <c r="BN50" i="7" s="1"/>
  <c r="BN55" i="7" s="1"/>
  <c r="BP29" i="10"/>
  <c r="BR12" i="11" s="1"/>
  <c r="BQ23" i="10"/>
  <c r="BP11" i="11"/>
  <c r="CH7" i="11"/>
  <c r="CI7" i="11" s="1"/>
  <c r="CK16" i="7"/>
  <c r="CJ14" i="3"/>
  <c r="BN7" i="12"/>
  <c r="BN8" i="12" s="1"/>
  <c r="BN9" i="12" s="1"/>
  <c r="BN46" i="3"/>
  <c r="CK13" i="7"/>
  <c r="BO21" i="9"/>
  <c r="BO17" i="9"/>
  <c r="BO16" i="9" s="1"/>
  <c r="BN24" i="9"/>
  <c r="BP21" i="11" s="1"/>
  <c r="CK15" i="3"/>
  <c r="CJ99" i="4"/>
  <c r="CK18" i="3" s="1"/>
  <c r="CD8" i="11"/>
  <c r="CD17" i="11"/>
  <c r="BY19" i="9"/>
  <c r="BY23" i="9"/>
  <c r="CL68" i="4"/>
  <c r="CO37" i="4"/>
  <c r="CM79" i="4"/>
  <c r="CR25" i="4"/>
  <c r="CP67" i="4"/>
  <c r="CP28" i="4"/>
  <c r="CN70" i="4"/>
  <c r="CQ16" i="4"/>
  <c r="CO58" i="4"/>
  <c r="CN44" i="4"/>
  <c r="CN41" i="4" s="1"/>
  <c r="CL86" i="4"/>
  <c r="CL83" i="4" s="1"/>
  <c r="CO29" i="4"/>
  <c r="CM71" i="4"/>
  <c r="CO30" i="4"/>
  <c r="CM72" i="4"/>
  <c r="CQ35" i="4"/>
  <c r="CO77" i="4"/>
  <c r="CN11" i="4"/>
  <c r="CL53" i="4"/>
  <c r="CL50" i="4" s="1"/>
  <c r="CV22" i="4"/>
  <c r="CS64" i="4"/>
  <c r="CM41" i="4"/>
  <c r="CO36" i="4"/>
  <c r="CM78" i="4"/>
  <c r="CS34" i="4"/>
  <c r="CQ76" i="4"/>
  <c r="CQ20" i="4"/>
  <c r="CO62" i="4"/>
  <c r="CQ17" i="4"/>
  <c r="CO59" i="4"/>
  <c r="CN14" i="4"/>
  <c r="CL56" i="4"/>
  <c r="CL54" i="4" s="1"/>
  <c r="DE21" i="4"/>
  <c r="DC63" i="4"/>
  <c r="CV10" i="4"/>
  <c r="CT52" i="4"/>
  <c r="CS33" i="4"/>
  <c r="CQ75" i="4"/>
  <c r="CP15" i="4"/>
  <c r="CN57" i="4"/>
  <c r="CQ43" i="4"/>
  <c r="CO85" i="4"/>
  <c r="CP40" i="4"/>
  <c r="CN82" i="4"/>
  <c r="CN32" i="4"/>
  <c r="CM74" i="4" s="1"/>
  <c r="CM31" i="4"/>
  <c r="CO42" i="4"/>
  <c r="CN84" i="4" s="1"/>
  <c r="CN27" i="4"/>
  <c r="CM69" i="4" s="1"/>
  <c r="CM26" i="4"/>
  <c r="CN39" i="4"/>
  <c r="CM81" i="4" s="1"/>
  <c r="CM80" i="4" s="1"/>
  <c r="CM38" i="4"/>
  <c r="CL45" i="4"/>
  <c r="CN24" i="4"/>
  <c r="CM66" i="4" s="1"/>
  <c r="CM65" i="4" s="1"/>
  <c r="CM23" i="4"/>
  <c r="CN13" i="4"/>
  <c r="CM55" i="4" s="1"/>
  <c r="CM12" i="4"/>
  <c r="CO19" i="4"/>
  <c r="CN61" i="4" s="1"/>
  <c r="CN60" i="4" s="1"/>
  <c r="CN18" i="4"/>
  <c r="CN9" i="4"/>
  <c r="CM51" i="4" s="1"/>
  <c r="CM8" i="4"/>
  <c r="CL73" i="4"/>
  <c r="CK87" i="4"/>
  <c r="CO19" i="11" l="1"/>
  <c r="CP19" i="11" s="1"/>
  <c r="BO25" i="11"/>
  <c r="BQ22" i="10"/>
  <c r="BR44" i="3" s="1"/>
  <c r="BQ30" i="10"/>
  <c r="CI16" i="11"/>
  <c r="CJ16" i="11" s="1"/>
  <c r="CL16" i="7"/>
  <c r="CK14" i="3"/>
  <c r="CK12" i="7"/>
  <c r="BN14" i="11"/>
  <c r="BN41" i="7"/>
  <c r="BN39" i="7" s="1"/>
  <c r="BO9" i="11" s="1"/>
  <c r="CL13" i="7"/>
  <c r="BN48" i="3"/>
  <c r="BP34" i="3"/>
  <c r="BP31" i="3" s="1"/>
  <c r="BP32" i="7"/>
  <c r="BP29" i="7" s="1"/>
  <c r="BO41" i="3"/>
  <c r="BO13" i="3" s="1"/>
  <c r="BO42" i="3" s="1"/>
  <c r="CL15" i="3"/>
  <c r="CK99" i="4"/>
  <c r="CL18" i="3" s="1"/>
  <c r="BO25" i="9"/>
  <c r="BO20" i="9"/>
  <c r="BP52" i="7" s="1"/>
  <c r="BP50" i="7" s="1"/>
  <c r="BP55" i="7" s="1"/>
  <c r="CE17" i="11"/>
  <c r="CE8" i="11"/>
  <c r="BY27" i="9"/>
  <c r="CM68" i="4"/>
  <c r="CT34" i="4"/>
  <c r="CR76" i="4"/>
  <c r="CQ15" i="4"/>
  <c r="CO57" i="4"/>
  <c r="CQ40" i="4"/>
  <c r="CO82" i="4"/>
  <c r="CW22" i="4"/>
  <c r="CU64" i="4"/>
  <c r="CS25" i="4"/>
  <c r="CQ67" i="4"/>
  <c r="CO14" i="4"/>
  <c r="CM56" i="4"/>
  <c r="CM54" i="4" s="1"/>
  <c r="CR16" i="4"/>
  <c r="CP58" i="4"/>
  <c r="CP36" i="4"/>
  <c r="CN78" i="4"/>
  <c r="CP30" i="4"/>
  <c r="CN72" i="4"/>
  <c r="CR20" i="4"/>
  <c r="CP62" i="4"/>
  <c r="CR35" i="4"/>
  <c r="CP77" i="4"/>
  <c r="CT33" i="4"/>
  <c r="CR75" i="4"/>
  <c r="CQ28" i="4"/>
  <c r="CO70" i="4"/>
  <c r="CR17" i="4"/>
  <c r="CP59" i="4"/>
  <c r="CW10" i="4"/>
  <c r="CU52" i="4"/>
  <c r="CP29" i="4"/>
  <c r="CN71" i="4"/>
  <c r="CR43" i="4"/>
  <c r="CP85" i="4"/>
  <c r="DF21" i="4"/>
  <c r="DD63" i="4"/>
  <c r="CO11" i="4"/>
  <c r="CM53" i="4"/>
  <c r="CM50" i="4" s="1"/>
  <c r="CO44" i="4"/>
  <c r="CO41" i="4" s="1"/>
  <c r="CM86" i="4"/>
  <c r="CM83" i="4" s="1"/>
  <c r="CP37" i="4"/>
  <c r="CN79" i="4"/>
  <c r="CO39" i="4"/>
  <c r="CN81" i="4" s="1"/>
  <c r="CN80" i="4" s="1"/>
  <c r="CN38" i="4"/>
  <c r="CP19" i="4"/>
  <c r="CO61" i="4" s="1"/>
  <c r="CO60" i="4" s="1"/>
  <c r="CO18" i="4"/>
  <c r="CO9" i="4"/>
  <c r="CN51" i="4" s="1"/>
  <c r="CN8" i="4"/>
  <c r="CO27" i="4"/>
  <c r="CN69" i="4" s="1"/>
  <c r="CN26" i="4"/>
  <c r="CP42" i="4"/>
  <c r="CO84" i="4" s="1"/>
  <c r="CO24" i="4"/>
  <c r="CN66" i="4" s="1"/>
  <c r="CN65" i="4" s="1"/>
  <c r="CN23" i="4"/>
  <c r="CO13" i="4"/>
  <c r="CN55" i="4" s="1"/>
  <c r="CN12" i="4"/>
  <c r="CM45" i="4"/>
  <c r="CO32" i="4"/>
  <c r="CN74" i="4" s="1"/>
  <c r="CN31" i="4"/>
  <c r="CM73" i="4"/>
  <c r="CL87" i="4"/>
  <c r="CP10" i="11" l="1"/>
  <c r="CQ10" i="11" s="1"/>
  <c r="BR23" i="10"/>
  <c r="BQ29" i="10"/>
  <c r="BS12" i="11" s="1"/>
  <c r="BQ11" i="11"/>
  <c r="BQ20" i="11"/>
  <c r="CL12" i="7"/>
  <c r="CJ7" i="11"/>
  <c r="CK7" i="11" s="1"/>
  <c r="CM16" i="7"/>
  <c r="CL14" i="3"/>
  <c r="BN8" i="7"/>
  <c r="BN42" i="7" s="1"/>
  <c r="BN70" i="7" s="1"/>
  <c r="BN71" i="7" s="1"/>
  <c r="BO69" i="7" s="1"/>
  <c r="BO5" i="11" s="1"/>
  <c r="BO18" i="11"/>
  <c r="BO6" i="11"/>
  <c r="BP21" i="9"/>
  <c r="BP17" i="9"/>
  <c r="BP16" i="9" s="1"/>
  <c r="BO24" i="9"/>
  <c r="BQ21" i="11" s="1"/>
  <c r="BO24" i="11"/>
  <c r="BO22" i="11" s="1"/>
  <c r="BN49" i="3"/>
  <c r="BM9" i="8"/>
  <c r="BM10" i="8" s="1"/>
  <c r="CM13" i="7"/>
  <c r="CM15" i="3"/>
  <c r="CL99" i="4"/>
  <c r="CM18" i="3" s="1"/>
  <c r="BO46" i="3"/>
  <c r="BO41" i="7" s="1"/>
  <c r="BO39" i="7" s="1"/>
  <c r="BO8" i="7" s="1"/>
  <c r="BO42" i="7" s="1"/>
  <c r="BO70" i="7" s="1"/>
  <c r="BO7" i="12"/>
  <c r="BO8" i="12" s="1"/>
  <c r="BO9" i="12" s="1"/>
  <c r="CF8" i="11"/>
  <c r="CF17" i="11"/>
  <c r="BZ19" i="9"/>
  <c r="BZ23" i="9"/>
  <c r="BZ27" i="9" s="1"/>
  <c r="CN68" i="4"/>
  <c r="CP11" i="4"/>
  <c r="CN53" i="4"/>
  <c r="CN50" i="4" s="1"/>
  <c r="CS35" i="4"/>
  <c r="CQ77" i="4"/>
  <c r="CS43" i="4"/>
  <c r="CQ85" i="4"/>
  <c r="CR28" i="4"/>
  <c r="CP70" i="4"/>
  <c r="CQ30" i="4"/>
  <c r="CO72" i="4"/>
  <c r="CT25" i="4"/>
  <c r="CR67" i="4"/>
  <c r="CS16" i="4"/>
  <c r="CQ58" i="4"/>
  <c r="CS17" i="4"/>
  <c r="CQ59" i="4"/>
  <c r="CS20" i="4"/>
  <c r="CQ62" i="4"/>
  <c r="CQ37" i="4"/>
  <c r="CO79" i="4"/>
  <c r="CV34" i="4"/>
  <c r="CS76" i="4"/>
  <c r="CX10" i="4"/>
  <c r="CV52" i="4"/>
  <c r="CR40" i="4"/>
  <c r="CP82" i="4"/>
  <c r="DH21" i="4"/>
  <c r="DE63" i="4"/>
  <c r="CP14" i="4"/>
  <c r="CN56" i="4"/>
  <c r="CN54" i="4" s="1"/>
  <c r="CR15" i="4"/>
  <c r="CP57" i="4"/>
  <c r="CP44" i="4"/>
  <c r="CN86" i="4"/>
  <c r="CN83" i="4" s="1"/>
  <c r="CQ29" i="4"/>
  <c r="CO71" i="4"/>
  <c r="CV33" i="4"/>
  <c r="CS75" i="4"/>
  <c r="CQ36" i="4"/>
  <c r="CO78" i="4"/>
  <c r="CX22" i="4"/>
  <c r="CV64" i="4"/>
  <c r="CP27" i="4"/>
  <c r="CO69" i="4" s="1"/>
  <c r="CO26" i="4"/>
  <c r="CN45" i="4"/>
  <c r="CP9" i="4"/>
  <c r="CO51" i="4" s="1"/>
  <c r="CO8" i="4"/>
  <c r="CP24" i="4"/>
  <c r="CO66" i="4" s="1"/>
  <c r="CO65" i="4" s="1"/>
  <c r="CO23" i="4"/>
  <c r="CQ19" i="4"/>
  <c r="CP61" i="4" s="1"/>
  <c r="CP60" i="4" s="1"/>
  <c r="CP18" i="4"/>
  <c r="CP32" i="4"/>
  <c r="CO74" i="4" s="1"/>
  <c r="CO31" i="4"/>
  <c r="CP13" i="4"/>
  <c r="CO55" i="4" s="1"/>
  <c r="CO12" i="4"/>
  <c r="CQ42" i="4"/>
  <c r="CP84" i="4" s="1"/>
  <c r="CP41" i="4"/>
  <c r="CP39" i="4"/>
  <c r="CO81" i="4" s="1"/>
  <c r="CO80" i="4" s="1"/>
  <c r="CO38" i="4"/>
  <c r="CM87" i="4"/>
  <c r="CN73" i="4"/>
  <c r="CQ19" i="11" l="1"/>
  <c r="CR19" i="11" s="1"/>
  <c r="CM12" i="7"/>
  <c r="BR22" i="10"/>
  <c r="BS44" i="3" s="1"/>
  <c r="BR30" i="10"/>
  <c r="BP9" i="11"/>
  <c r="BP6" i="11" s="1"/>
  <c r="CK16" i="11"/>
  <c r="BO71" i="7"/>
  <c r="BP69" i="7" s="1"/>
  <c r="BP5" i="11" s="1"/>
  <c r="CN16" i="7"/>
  <c r="CM14" i="3"/>
  <c r="BP18" i="11"/>
  <c r="BO15" i="11"/>
  <c r="BO14" i="11" s="1"/>
  <c r="BO4" i="11"/>
  <c r="BP41" i="3"/>
  <c r="BP13" i="3" s="1"/>
  <c r="BP42" i="3" s="1"/>
  <c r="BP10" i="12"/>
  <c r="BO48" i="3"/>
  <c r="BP23" i="11"/>
  <c r="BQ32" i="7"/>
  <c r="BQ29" i="7" s="1"/>
  <c r="BQ34" i="3"/>
  <c r="BQ31" i="3" s="1"/>
  <c r="CN13" i="7"/>
  <c r="BP25" i="9"/>
  <c r="BP20" i="9"/>
  <c r="BQ52" i="7" s="1"/>
  <c r="BQ50" i="7" s="1"/>
  <c r="BQ55" i="7" s="1"/>
  <c r="CM99" i="4"/>
  <c r="CN18" i="3" s="1"/>
  <c r="CN15" i="3"/>
  <c r="CO68" i="4"/>
  <c r="CG17" i="11"/>
  <c r="CG8" i="11"/>
  <c r="CA19" i="9"/>
  <c r="CA23" i="9"/>
  <c r="CS15" i="4"/>
  <c r="CQ57" i="4"/>
  <c r="CS28" i="4"/>
  <c r="CQ70" i="4"/>
  <c r="CW33" i="4"/>
  <c r="CU75" i="4"/>
  <c r="CQ14" i="4"/>
  <c r="CO56" i="4"/>
  <c r="CO54" i="4" s="1"/>
  <c r="CW34" i="4"/>
  <c r="CU76" i="4"/>
  <c r="CT16" i="4"/>
  <c r="CR58" i="4"/>
  <c r="CT43" i="4"/>
  <c r="CR85" i="4"/>
  <c r="CY10" i="4"/>
  <c r="CW52" i="4"/>
  <c r="DI21" i="4"/>
  <c r="DG63" i="4"/>
  <c r="CU25" i="4"/>
  <c r="CS67" i="4"/>
  <c r="CQ44" i="4"/>
  <c r="CO86" i="4"/>
  <c r="CO83" i="4" s="1"/>
  <c r="CS40" i="4"/>
  <c r="CQ82" i="4"/>
  <c r="CT20" i="4"/>
  <c r="CR62" i="4"/>
  <c r="CR30" i="4"/>
  <c r="CP72" i="4"/>
  <c r="CQ11" i="4"/>
  <c r="CO53" i="4"/>
  <c r="CO50" i="4" s="1"/>
  <c r="CT17" i="4"/>
  <c r="CR59" i="4"/>
  <c r="CR29" i="4"/>
  <c r="CP71" i="4"/>
  <c r="CR37" i="4"/>
  <c r="CP79" i="4"/>
  <c r="CT35" i="4"/>
  <c r="CR77" i="4"/>
  <c r="CY22" i="4"/>
  <c r="CW64" i="4"/>
  <c r="CR36" i="4"/>
  <c r="CP78" i="4"/>
  <c r="CO45" i="4"/>
  <c r="CN87" i="4"/>
  <c r="CR19" i="4"/>
  <c r="CQ61" i="4" s="1"/>
  <c r="CQ60" i="4" s="1"/>
  <c r="CQ18" i="4"/>
  <c r="CR42" i="4"/>
  <c r="CQ84" i="4" s="1"/>
  <c r="CQ24" i="4"/>
  <c r="CP66" i="4" s="1"/>
  <c r="CP23" i="4"/>
  <c r="CQ39" i="4"/>
  <c r="CP81" i="4" s="1"/>
  <c r="CP80" i="4" s="1"/>
  <c r="CP38" i="4"/>
  <c r="CQ13" i="4"/>
  <c r="CP55" i="4" s="1"/>
  <c r="CP12" i="4"/>
  <c r="CQ9" i="4"/>
  <c r="CP51" i="4" s="1"/>
  <c r="CP8" i="4"/>
  <c r="CQ32" i="4"/>
  <c r="CP74" i="4" s="1"/>
  <c r="CP31" i="4"/>
  <c r="CQ27" i="4"/>
  <c r="CP69" i="4" s="1"/>
  <c r="CP68" i="4" s="1"/>
  <c r="CP26" i="4"/>
  <c r="CO73" i="4"/>
  <c r="CP65" i="4"/>
  <c r="CR10" i="11" l="1"/>
  <c r="CS10" i="11" s="1"/>
  <c r="BS23" i="10"/>
  <c r="BS22" i="10" s="1"/>
  <c r="BT44" i="3" s="1"/>
  <c r="BR29" i="10"/>
  <c r="BT12" i="11" s="1"/>
  <c r="BR20" i="11"/>
  <c r="BR11" i="11"/>
  <c r="CN12" i="7"/>
  <c r="CL7" i="11"/>
  <c r="CL16" i="11"/>
  <c r="BP4" i="11"/>
  <c r="CO16" i="7"/>
  <c r="CN14" i="3"/>
  <c r="BP15" i="11"/>
  <c r="BQ21" i="9"/>
  <c r="BQ20" i="9" s="1"/>
  <c r="BR52" i="7" s="1"/>
  <c r="BQ17" i="9"/>
  <c r="BQ16" i="9" s="1"/>
  <c r="BP24" i="9"/>
  <c r="BR21" i="11" s="1"/>
  <c r="BQ10" i="12"/>
  <c r="BQ40" i="7"/>
  <c r="BP46" i="3"/>
  <c r="BP41" i="7" s="1"/>
  <c r="BP39" i="7" s="1"/>
  <c r="BP8" i="7" s="1"/>
  <c r="BP42" i="7" s="1"/>
  <c r="BP70" i="7" s="1"/>
  <c r="BP71" i="7" s="1"/>
  <c r="BQ69" i="7" s="1"/>
  <c r="BQ5" i="11" s="1"/>
  <c r="CO13" i="7"/>
  <c r="CO12" i="7" s="1"/>
  <c r="BP24" i="11"/>
  <c r="BP22" i="11" s="1"/>
  <c r="BN9" i="8"/>
  <c r="BN10" i="8" s="1"/>
  <c r="BO49" i="3"/>
  <c r="CO15" i="3"/>
  <c r="CN99" i="4"/>
  <c r="CO18" i="3" s="1"/>
  <c r="BP7" i="12"/>
  <c r="BP8" i="12" s="1"/>
  <c r="BP9" i="12" s="1"/>
  <c r="CH8" i="11"/>
  <c r="CH17" i="11"/>
  <c r="CA27" i="9"/>
  <c r="CZ22" i="4"/>
  <c r="CX64" i="4"/>
  <c r="CR14" i="4"/>
  <c r="CP56" i="4"/>
  <c r="CP54" i="4" s="1"/>
  <c r="CV35" i="4"/>
  <c r="CS77" i="4"/>
  <c r="CR44" i="4"/>
  <c r="CR41" i="4" s="1"/>
  <c r="CP86" i="4"/>
  <c r="CP83" i="4" s="1"/>
  <c r="CS37" i="4"/>
  <c r="CQ79" i="4"/>
  <c r="CU17" i="4"/>
  <c r="CS59" i="4"/>
  <c r="CT40" i="4"/>
  <c r="CR82" i="4"/>
  <c r="CR11" i="4"/>
  <c r="CP53" i="4"/>
  <c r="CP50" i="4" s="1"/>
  <c r="CX33" i="4"/>
  <c r="CV75" i="4"/>
  <c r="CV25" i="4"/>
  <c r="CT67" i="4"/>
  <c r="CU16" i="4"/>
  <c r="CS58" i="4"/>
  <c r="CS36" i="4"/>
  <c r="CQ78" i="4"/>
  <c r="CS29" i="4"/>
  <c r="CQ71" i="4"/>
  <c r="CZ10" i="4"/>
  <c r="CX52" i="4"/>
  <c r="CU43" i="4"/>
  <c r="CS85" i="4"/>
  <c r="CS30" i="4"/>
  <c r="CQ72" i="4"/>
  <c r="CT28" i="4"/>
  <c r="CR70" i="4"/>
  <c r="CQ41" i="4"/>
  <c r="CU20" i="4"/>
  <c r="CS62" i="4"/>
  <c r="DJ21" i="4"/>
  <c r="DH63" i="4"/>
  <c r="CX34" i="4"/>
  <c r="CV76" i="4"/>
  <c r="CT15" i="4"/>
  <c r="CR57" i="4"/>
  <c r="CR27" i="4"/>
  <c r="CQ69" i="4" s="1"/>
  <c r="CQ26" i="4"/>
  <c r="CR39" i="4"/>
  <c r="CQ81" i="4" s="1"/>
  <c r="CQ80" i="4" s="1"/>
  <c r="CQ38" i="4"/>
  <c r="CR9" i="4"/>
  <c r="CQ51" i="4" s="1"/>
  <c r="CQ8" i="4"/>
  <c r="CS42" i="4"/>
  <c r="CR84" i="4" s="1"/>
  <c r="CP45" i="4"/>
  <c r="CR32" i="4"/>
  <c r="CQ74" i="4" s="1"/>
  <c r="CQ31" i="4"/>
  <c r="CR24" i="4"/>
  <c r="CQ66" i="4" s="1"/>
  <c r="CQ65" i="4" s="1"/>
  <c r="CQ23" i="4"/>
  <c r="CR13" i="4"/>
  <c r="CQ55" i="4" s="1"/>
  <c r="CQ12" i="4"/>
  <c r="CS19" i="4"/>
  <c r="CR61" i="4" s="1"/>
  <c r="CR60" i="4" s="1"/>
  <c r="CR18" i="4"/>
  <c r="CP73" i="4"/>
  <c r="CO87" i="4"/>
  <c r="CS19" i="11" l="1"/>
  <c r="CT19" i="11" s="1"/>
  <c r="CM16" i="11"/>
  <c r="BS30" i="10"/>
  <c r="BT23" i="10"/>
  <c r="BT22" i="10" s="1"/>
  <c r="BU44" i="3" s="1"/>
  <c r="BS29" i="10"/>
  <c r="BU12" i="11" s="1"/>
  <c r="BT30" i="10"/>
  <c r="BP48" i="3"/>
  <c r="BQ24" i="11" s="1"/>
  <c r="BQ25" i="9"/>
  <c r="BR21" i="9" s="1"/>
  <c r="CM7" i="11"/>
  <c r="CN7" i="11" s="1"/>
  <c r="CP16" i="7"/>
  <c r="CO14" i="3"/>
  <c r="BQ9" i="11"/>
  <c r="BQ18" i="11"/>
  <c r="BR10" i="12"/>
  <c r="BS40" i="7" s="1"/>
  <c r="BR40" i="7"/>
  <c r="CO99" i="4"/>
  <c r="CP18" i="3" s="1"/>
  <c r="CP15" i="3"/>
  <c r="BQ23" i="11"/>
  <c r="BP14" i="11"/>
  <c r="BR32" i="7"/>
  <c r="BR29" i="7" s="1"/>
  <c r="BR34" i="3"/>
  <c r="BR31" i="3" s="1"/>
  <c r="BS11" i="11" s="1"/>
  <c r="BQ41" i="3"/>
  <c r="BQ13" i="3" s="1"/>
  <c r="BQ42" i="3" s="1"/>
  <c r="CQ68" i="4"/>
  <c r="CP13" i="7"/>
  <c r="CI8" i="11"/>
  <c r="CI17" i="11"/>
  <c r="CB19" i="9"/>
  <c r="CB23" i="9"/>
  <c r="CP87" i="4"/>
  <c r="DK21" i="4"/>
  <c r="DI63" i="4"/>
  <c r="CV43" i="4"/>
  <c r="CT85" i="4"/>
  <c r="CW35" i="4"/>
  <c r="CU77" i="4"/>
  <c r="DA10" i="4"/>
  <c r="CY52" i="4"/>
  <c r="CV17" i="4"/>
  <c r="CT59" i="4"/>
  <c r="CU15" i="4"/>
  <c r="CS57" i="4"/>
  <c r="CU40" i="4"/>
  <c r="CS82" i="4"/>
  <c r="CS14" i="4"/>
  <c r="CQ56" i="4"/>
  <c r="CQ54" i="4" s="1"/>
  <c r="CU28" i="4"/>
  <c r="CS70" i="4"/>
  <c r="CY33" i="4"/>
  <c r="CW75" i="4"/>
  <c r="CT37" i="4"/>
  <c r="CR79" i="4"/>
  <c r="CY34" i="4"/>
  <c r="CW76" i="4"/>
  <c r="CV16" i="4"/>
  <c r="CT58" i="4"/>
  <c r="CV20" i="4"/>
  <c r="CT62" i="4"/>
  <c r="CW25" i="4"/>
  <c r="CU67" i="4"/>
  <c r="CT29" i="4"/>
  <c r="CR71" i="4"/>
  <c r="DA22" i="4"/>
  <c r="CY64" i="4"/>
  <c r="CT30" i="4"/>
  <c r="CR72" i="4"/>
  <c r="CT36" i="4"/>
  <c r="CR78" i="4"/>
  <c r="CS11" i="4"/>
  <c r="CQ53" i="4"/>
  <c r="CQ50" i="4" s="1"/>
  <c r="CS44" i="4"/>
  <c r="CS41" i="4" s="1"/>
  <c r="CQ86" i="4"/>
  <c r="CQ83" i="4" s="1"/>
  <c r="CT42" i="4"/>
  <c r="CS84" i="4" s="1"/>
  <c r="CS13" i="4"/>
  <c r="CR55" i="4" s="1"/>
  <c r="CR12" i="4"/>
  <c r="CQ45" i="4"/>
  <c r="CT19" i="4"/>
  <c r="CS61" i="4" s="1"/>
  <c r="CS60" i="4" s="1"/>
  <c r="CS18" i="4"/>
  <c r="CS39" i="4"/>
  <c r="CR81" i="4" s="1"/>
  <c r="CR80" i="4" s="1"/>
  <c r="CR38" i="4"/>
  <c r="CS9" i="4"/>
  <c r="CR51" i="4" s="1"/>
  <c r="CR8" i="4"/>
  <c r="CS24" i="4"/>
  <c r="CR66" i="4" s="1"/>
  <c r="CR65" i="4" s="1"/>
  <c r="CR23" i="4"/>
  <c r="CS32" i="4"/>
  <c r="CR74" i="4" s="1"/>
  <c r="CR31" i="4"/>
  <c r="CS27" i="4"/>
  <c r="CR69" i="4" s="1"/>
  <c r="CR26" i="4"/>
  <c r="CQ73" i="4"/>
  <c r="CT10" i="11" l="1"/>
  <c r="CU10" i="11" s="1"/>
  <c r="BQ24" i="9"/>
  <c r="BS21" i="11" s="1"/>
  <c r="BR17" i="9"/>
  <c r="BR16" i="9" s="1"/>
  <c r="BS34" i="3" s="1"/>
  <c r="BS31" i="3" s="1"/>
  <c r="BO9" i="8"/>
  <c r="BO10" i="8" s="1"/>
  <c r="BP49" i="3"/>
  <c r="BU23" i="10"/>
  <c r="BU22" i="10" s="1"/>
  <c r="BV44" i="3" s="1"/>
  <c r="BT29" i="10"/>
  <c r="BV12" i="11" s="1"/>
  <c r="BS20" i="11"/>
  <c r="CP12" i="7"/>
  <c r="CN16" i="11"/>
  <c r="CQ16" i="7"/>
  <c r="CP14" i="3"/>
  <c r="BQ15" i="11"/>
  <c r="BQ6" i="11"/>
  <c r="BQ4" i="11" s="1"/>
  <c r="BS32" i="7"/>
  <c r="BS29" i="7" s="1"/>
  <c r="BQ22" i="11"/>
  <c r="BQ7" i="12"/>
  <c r="BQ8" i="12" s="1"/>
  <c r="BQ9" i="12" s="1"/>
  <c r="CQ13" i="7"/>
  <c r="BQ46" i="3"/>
  <c r="BQ41" i="7" s="1"/>
  <c r="BQ39" i="7" s="1"/>
  <c r="BQ8" i="7" s="1"/>
  <c r="BQ42" i="7" s="1"/>
  <c r="BQ70" i="7" s="1"/>
  <c r="BQ71" i="7" s="1"/>
  <c r="BR69" i="7" s="1"/>
  <c r="BR5" i="11" s="1"/>
  <c r="CQ15" i="3"/>
  <c r="CP99" i="4"/>
  <c r="CQ18" i="3" s="1"/>
  <c r="BR25" i="9"/>
  <c r="BR20" i="9"/>
  <c r="BS52" i="7" s="1"/>
  <c r="BS50" i="7" s="1"/>
  <c r="BS55" i="7" s="1"/>
  <c r="CJ17" i="11"/>
  <c r="CJ8" i="11"/>
  <c r="CB27" i="9"/>
  <c r="CR68" i="4"/>
  <c r="CV36" i="4"/>
  <c r="CS78" i="4"/>
  <c r="CV37" i="4"/>
  <c r="CS79" i="4"/>
  <c r="CZ33" i="4"/>
  <c r="CX75" i="4"/>
  <c r="CV15" i="4"/>
  <c r="CT57" i="4"/>
  <c r="CW43" i="4"/>
  <c r="CU85" i="4"/>
  <c r="CT14" i="4"/>
  <c r="CR56" i="4"/>
  <c r="CR54" i="4" s="1"/>
  <c r="CX35" i="4"/>
  <c r="CV77" i="4"/>
  <c r="CW20" i="4"/>
  <c r="CU62" i="4"/>
  <c r="CT44" i="4"/>
  <c r="CT41" i="4" s="1"/>
  <c r="CR86" i="4"/>
  <c r="CR83" i="4" s="1"/>
  <c r="CW16" i="4"/>
  <c r="CU58" i="4"/>
  <c r="CV28" i="4"/>
  <c r="CT70" i="4"/>
  <c r="CW17" i="4"/>
  <c r="CU59" i="4"/>
  <c r="DL21" i="4"/>
  <c r="DJ63" i="4"/>
  <c r="DB10" i="4"/>
  <c r="CZ52" i="4"/>
  <c r="CX25" i="4"/>
  <c r="CV67" i="4"/>
  <c r="CV40" i="4"/>
  <c r="CT82" i="4"/>
  <c r="CU30" i="4"/>
  <c r="CS72" i="4"/>
  <c r="DB22" i="4"/>
  <c r="CZ64" i="4"/>
  <c r="CT11" i="4"/>
  <c r="CR53" i="4"/>
  <c r="CR50" i="4" s="1"/>
  <c r="CU29" i="4"/>
  <c r="CS71" i="4"/>
  <c r="CZ34" i="4"/>
  <c r="CX76" i="4"/>
  <c r="CT27" i="4"/>
  <c r="CS69" i="4" s="1"/>
  <c r="CS26" i="4"/>
  <c r="CT32" i="4"/>
  <c r="CS74" i="4" s="1"/>
  <c r="CS31" i="4"/>
  <c r="CU19" i="4"/>
  <c r="CT61" i="4" s="1"/>
  <c r="CT60" i="4" s="1"/>
  <c r="CT18" i="4"/>
  <c r="CR45" i="4"/>
  <c r="CT13" i="4"/>
  <c r="CS55" i="4" s="1"/>
  <c r="CS12" i="4"/>
  <c r="CT24" i="4"/>
  <c r="CS66" i="4" s="1"/>
  <c r="CS65" i="4" s="1"/>
  <c r="CS23" i="4"/>
  <c r="CT9" i="4"/>
  <c r="CS51" i="4" s="1"/>
  <c r="CS8" i="4"/>
  <c r="CT39" i="4"/>
  <c r="CS81" i="4" s="1"/>
  <c r="CS80" i="4" s="1"/>
  <c r="CS38" i="4"/>
  <c r="CU42" i="4"/>
  <c r="CT84" i="4" s="1"/>
  <c r="CQ87" i="4"/>
  <c r="CR73" i="4"/>
  <c r="CU19" i="11" l="1"/>
  <c r="CV19" i="11" s="1"/>
  <c r="BU30" i="10"/>
  <c r="BT20" i="11"/>
  <c r="BT11" i="11"/>
  <c r="CO16" i="11"/>
  <c r="CO7" i="11"/>
  <c r="CP7" i="11" s="1"/>
  <c r="CQ12" i="7"/>
  <c r="CR16" i="7"/>
  <c r="CQ14" i="3"/>
  <c r="BR9" i="11"/>
  <c r="BR18" i="11"/>
  <c r="BS21" i="9"/>
  <c r="BS20" i="9" s="1"/>
  <c r="BT52" i="7" s="1"/>
  <c r="BT50" i="7" s="1"/>
  <c r="BT55" i="7" s="1"/>
  <c r="BS17" i="9"/>
  <c r="BS16" i="9" s="1"/>
  <c r="BR24" i="9"/>
  <c r="BT21" i="11" s="1"/>
  <c r="BR41" i="3"/>
  <c r="BR13" i="3" s="1"/>
  <c r="BR42" i="3" s="1"/>
  <c r="CQ99" i="4"/>
  <c r="CR18" i="3" s="1"/>
  <c r="CR15" i="3"/>
  <c r="BR23" i="11"/>
  <c r="BQ14" i="11"/>
  <c r="BQ48" i="3"/>
  <c r="BR7" i="12"/>
  <c r="BR8" i="12" s="1"/>
  <c r="BR9" i="12" s="1"/>
  <c r="BS41" i="3" s="1"/>
  <c r="BS13" i="3" s="1"/>
  <c r="BS42" i="3" s="1"/>
  <c r="CR13" i="7"/>
  <c r="CK17" i="11"/>
  <c r="CK8" i="11"/>
  <c r="CC19" i="9"/>
  <c r="CC23" i="9"/>
  <c r="CC27" i="9" s="1"/>
  <c r="CS68" i="4"/>
  <c r="CY25" i="4"/>
  <c r="CW67" i="4"/>
  <c r="DA33" i="4"/>
  <c r="CY75" i="4"/>
  <c r="DC22" i="4"/>
  <c r="DA64" i="4"/>
  <c r="DC10" i="4"/>
  <c r="DA52" i="4"/>
  <c r="CX16" i="4"/>
  <c r="CV58" i="4"/>
  <c r="CU14" i="4"/>
  <c r="CS56" i="4"/>
  <c r="CW37" i="4"/>
  <c r="CU79" i="4"/>
  <c r="CU11" i="4"/>
  <c r="CS53" i="4"/>
  <c r="CS50" i="4" s="1"/>
  <c r="CY35" i="4"/>
  <c r="CW77" i="4"/>
  <c r="DN21" i="4"/>
  <c r="DK63" i="4"/>
  <c r="CW28" i="4"/>
  <c r="CU70" i="4"/>
  <c r="DA34" i="4"/>
  <c r="CY76" i="4"/>
  <c r="CV30" i="4"/>
  <c r="CT72" i="4"/>
  <c r="CU44" i="4"/>
  <c r="CU41" i="4" s="1"/>
  <c r="CS86" i="4"/>
  <c r="CS83" i="4" s="1"/>
  <c r="CX43" i="4"/>
  <c r="CV85" i="4"/>
  <c r="CW36" i="4"/>
  <c r="CU78" i="4"/>
  <c r="CV29" i="4"/>
  <c r="CT71" i="4"/>
  <c r="CW40" i="4"/>
  <c r="CU82" i="4"/>
  <c r="CX17" i="4"/>
  <c r="CV59" i="4"/>
  <c r="CX20" i="4"/>
  <c r="CV62" i="4"/>
  <c r="CW15" i="4"/>
  <c r="CU57" i="4"/>
  <c r="CS45" i="4"/>
  <c r="CU39" i="4"/>
  <c r="CT81" i="4" s="1"/>
  <c r="CT80" i="4" s="1"/>
  <c r="CT38" i="4"/>
  <c r="CU13" i="4"/>
  <c r="CT55" i="4" s="1"/>
  <c r="CT12" i="4"/>
  <c r="CV19" i="4"/>
  <c r="CU61" i="4" s="1"/>
  <c r="CU18" i="4"/>
  <c r="CU32" i="4"/>
  <c r="CT74" i="4" s="1"/>
  <c r="CT31" i="4"/>
  <c r="CU9" i="4"/>
  <c r="CT51" i="4" s="1"/>
  <c r="CT8" i="4"/>
  <c r="CU24" i="4"/>
  <c r="CT66" i="4" s="1"/>
  <c r="CT65" i="4" s="1"/>
  <c r="CT23" i="4"/>
  <c r="CV42" i="4"/>
  <c r="CU84" i="4" s="1"/>
  <c r="CU27" i="4"/>
  <c r="CT69" i="4" s="1"/>
  <c r="CT26" i="4"/>
  <c r="CS54" i="4"/>
  <c r="CS73" i="4"/>
  <c r="CR87" i="4"/>
  <c r="CU60" i="4"/>
  <c r="CV10" i="11" l="1"/>
  <c r="CW10" i="11" s="1"/>
  <c r="BV23" i="10"/>
  <c r="BV22" i="10" s="1"/>
  <c r="BW44" i="3" s="1"/>
  <c r="BU29" i="10"/>
  <c r="BW12" i="11" s="1"/>
  <c r="BV30" i="10"/>
  <c r="BS25" i="9"/>
  <c r="BT17" i="9" s="1"/>
  <c r="BT16" i="9" s="1"/>
  <c r="CP16" i="11"/>
  <c r="CQ16" i="11" s="1"/>
  <c r="CR12" i="7"/>
  <c r="CS16" i="7"/>
  <c r="CR14" i="3"/>
  <c r="BR15" i="11"/>
  <c r="BR6" i="11"/>
  <c r="BR4" i="11" s="1"/>
  <c r="BS10" i="12"/>
  <c r="BR46" i="3"/>
  <c r="BR41" i="7" s="1"/>
  <c r="BR39" i="7" s="1"/>
  <c r="BR8" i="7" s="1"/>
  <c r="BR42" i="7" s="1"/>
  <c r="BR24" i="11"/>
  <c r="BR22" i="11" s="1"/>
  <c r="BP9" i="8"/>
  <c r="BP10" i="8" s="1"/>
  <c r="BQ11" i="8" s="1"/>
  <c r="BR51" i="7" s="1"/>
  <c r="BQ49" i="3"/>
  <c r="CS13" i="7"/>
  <c r="BT34" i="3"/>
  <c r="BT31" i="3" s="1"/>
  <c r="BT32" i="7"/>
  <c r="BT29" i="7" s="1"/>
  <c r="CR99" i="4"/>
  <c r="CS18" i="3" s="1"/>
  <c r="CS15" i="3"/>
  <c r="BS46" i="3"/>
  <c r="BS41" i="7" s="1"/>
  <c r="BS39" i="7" s="1"/>
  <c r="BS8" i="7" s="1"/>
  <c r="BS42" i="7" s="1"/>
  <c r="BS70" i="7" s="1"/>
  <c r="CT68" i="4"/>
  <c r="CL8" i="11"/>
  <c r="CL17" i="11"/>
  <c r="CD19" i="9"/>
  <c r="CD23" i="9"/>
  <c r="CX36" i="4"/>
  <c r="CV78" i="4"/>
  <c r="CV11" i="4"/>
  <c r="CT53" i="4"/>
  <c r="CT50" i="4" s="1"/>
  <c r="CX28" i="4"/>
  <c r="CV70" i="4"/>
  <c r="CX40" i="4"/>
  <c r="CV82" i="4"/>
  <c r="CV44" i="4"/>
  <c r="CT86" i="4"/>
  <c r="CT83" i="4" s="1"/>
  <c r="DO21" i="4"/>
  <c r="DM63" i="4"/>
  <c r="CV14" i="4"/>
  <c r="CT56" i="4"/>
  <c r="CT54" i="4" s="1"/>
  <c r="DB33" i="4"/>
  <c r="CZ75" i="4"/>
  <c r="CY20" i="4"/>
  <c r="CW62" i="4"/>
  <c r="DB34" i="4"/>
  <c r="CZ76" i="4"/>
  <c r="CY17" i="4"/>
  <c r="CW59" i="4"/>
  <c r="DD22" i="4"/>
  <c r="DB64" i="4"/>
  <c r="CX15" i="4"/>
  <c r="CV57" i="4"/>
  <c r="CW30" i="4"/>
  <c r="CU72" i="4"/>
  <c r="CY16" i="4"/>
  <c r="CW58" i="4"/>
  <c r="CZ25" i="4"/>
  <c r="CX67" i="4"/>
  <c r="DD10" i="4"/>
  <c r="DB52" i="4"/>
  <c r="CY43" i="4"/>
  <c r="CW85" i="4"/>
  <c r="CX37" i="4"/>
  <c r="CV79" i="4"/>
  <c r="CW29" i="4"/>
  <c r="CU71" i="4"/>
  <c r="CZ35" i="4"/>
  <c r="CX77" i="4"/>
  <c r="CV27" i="4"/>
  <c r="CU69" i="4" s="1"/>
  <c r="CU26" i="4"/>
  <c r="CV32" i="4"/>
  <c r="CU74" i="4" s="1"/>
  <c r="CU31" i="4"/>
  <c r="CW42" i="4"/>
  <c r="CV84" i="4" s="1"/>
  <c r="CV24" i="4"/>
  <c r="CU66" i="4" s="1"/>
  <c r="CU65" i="4" s="1"/>
  <c r="CU23" i="4"/>
  <c r="CV13" i="4"/>
  <c r="CU55" i="4" s="1"/>
  <c r="CU12" i="4"/>
  <c r="CT45" i="4"/>
  <c r="CW19" i="4"/>
  <c r="CV61" i="4" s="1"/>
  <c r="CV60" i="4" s="1"/>
  <c r="CV18" i="4"/>
  <c r="CS87" i="4"/>
  <c r="CV9" i="4"/>
  <c r="CU51" i="4" s="1"/>
  <c r="CU8" i="4"/>
  <c r="CV39" i="4"/>
  <c r="CU81" i="4" s="1"/>
  <c r="CU80" i="4" s="1"/>
  <c r="CU38" i="4"/>
  <c r="CT73" i="4"/>
  <c r="CW19" i="11" l="1"/>
  <c r="CX19" i="11" s="1"/>
  <c r="CS12" i="7"/>
  <c r="BS24" i="9"/>
  <c r="BU21" i="11" s="1"/>
  <c r="BT21" i="9"/>
  <c r="BT20" i="9" s="1"/>
  <c r="BU52" i="7" s="1"/>
  <c r="BU50" i="7" s="1"/>
  <c r="BU55" i="7" s="1"/>
  <c r="BV29" i="10"/>
  <c r="BX12" i="11" s="1"/>
  <c r="BW23" i="10"/>
  <c r="BW22" i="10" s="1"/>
  <c r="BX44" i="3" s="1"/>
  <c r="BU11" i="11"/>
  <c r="BU20" i="11"/>
  <c r="CQ7" i="11"/>
  <c r="BR48" i="3"/>
  <c r="BR49" i="3" s="1"/>
  <c r="CT16" i="7"/>
  <c r="CS14" i="3"/>
  <c r="BS9" i="11"/>
  <c r="BS18" i="11"/>
  <c r="BS48" i="3"/>
  <c r="CT13" i="7"/>
  <c r="BU32" i="7"/>
  <c r="BU29" i="7" s="1"/>
  <c r="BU34" i="3"/>
  <c r="BU31" i="3" s="1"/>
  <c r="CT15" i="3"/>
  <c r="CS99" i="4"/>
  <c r="CT18" i="3" s="1"/>
  <c r="BS7" i="12"/>
  <c r="BS8" i="12" s="1"/>
  <c r="BS9" i="12" s="1"/>
  <c r="BT40" i="7"/>
  <c r="BT10" i="12"/>
  <c r="BS23" i="11"/>
  <c r="BR14" i="11"/>
  <c r="BS25" i="11"/>
  <c r="BR50" i="7"/>
  <c r="BR55" i="7" s="1"/>
  <c r="BR70" i="7" s="1"/>
  <c r="BR71" i="7" s="1"/>
  <c r="BS69" i="7" s="1"/>
  <c r="CU68" i="4"/>
  <c r="CM8" i="11"/>
  <c r="CM17" i="11"/>
  <c r="CD27" i="9"/>
  <c r="CX29" i="4"/>
  <c r="CV71" i="4"/>
  <c r="CY40" i="4"/>
  <c r="CW82" i="4"/>
  <c r="CY37" i="4"/>
  <c r="CW79" i="4"/>
  <c r="CW14" i="4"/>
  <c r="CU56" i="4"/>
  <c r="CU54" i="4" s="1"/>
  <c r="CY28" i="4"/>
  <c r="CW70" i="4"/>
  <c r="CZ43" i="4"/>
  <c r="CX85" i="4"/>
  <c r="CX30" i="4"/>
  <c r="CV72" i="4"/>
  <c r="DC34" i="4"/>
  <c r="DA76" i="4"/>
  <c r="DP21" i="4"/>
  <c r="DN63" i="4"/>
  <c r="DE22" i="4"/>
  <c r="DC64" i="4"/>
  <c r="CZ16" i="4"/>
  <c r="CX58" i="4"/>
  <c r="DA35" i="4"/>
  <c r="CY77" i="4"/>
  <c r="CY15" i="4"/>
  <c r="CW57" i="4"/>
  <c r="CW44" i="4"/>
  <c r="CU86" i="4"/>
  <c r="CU83" i="4" s="1"/>
  <c r="DA25" i="4"/>
  <c r="CY67" i="4"/>
  <c r="DC33" i="4"/>
  <c r="DA75" i="4"/>
  <c r="CZ17" i="4"/>
  <c r="CX59" i="4"/>
  <c r="CW11" i="4"/>
  <c r="CU53" i="4"/>
  <c r="CU50" i="4" s="1"/>
  <c r="DE10" i="4"/>
  <c r="DC52" i="4"/>
  <c r="CZ20" i="4"/>
  <c r="CX62" i="4"/>
  <c r="CV41" i="4"/>
  <c r="CY36" i="4"/>
  <c r="CW78" i="4"/>
  <c r="CU45" i="4"/>
  <c r="CW9" i="4"/>
  <c r="CV51" i="4" s="1"/>
  <c r="CV8" i="4"/>
  <c r="CW24" i="4"/>
  <c r="CV66" i="4" s="1"/>
  <c r="CV65" i="4" s="1"/>
  <c r="CV23" i="4"/>
  <c r="CX42" i="4"/>
  <c r="CW84" i="4" s="1"/>
  <c r="CW41" i="4"/>
  <c r="CW32" i="4"/>
  <c r="CV74" i="4" s="1"/>
  <c r="CV31" i="4"/>
  <c r="CT87" i="4"/>
  <c r="CX19" i="4"/>
  <c r="CW61" i="4" s="1"/>
  <c r="CW60" i="4" s="1"/>
  <c r="CW18" i="4"/>
  <c r="CW39" i="4"/>
  <c r="CV81" i="4" s="1"/>
  <c r="CV80" i="4" s="1"/>
  <c r="CV38" i="4"/>
  <c r="CW13" i="4"/>
  <c r="CV55" i="4" s="1"/>
  <c r="CV12" i="4"/>
  <c r="CW27" i="4"/>
  <c r="CV69" i="4" s="1"/>
  <c r="CV26" i="4"/>
  <c r="CU73" i="4"/>
  <c r="CT12" i="7" l="1"/>
  <c r="CX10" i="11"/>
  <c r="CY10" i="11" s="1"/>
  <c r="BT25" i="9"/>
  <c r="BU21" i="9" s="1"/>
  <c r="BU20" i="9" s="1"/>
  <c r="BV52" i="7" s="1"/>
  <c r="BU17" i="9"/>
  <c r="BU16" i="9" s="1"/>
  <c r="BV32" i="7" s="1"/>
  <c r="BV29" i="7" s="1"/>
  <c r="BW30" i="10"/>
  <c r="BQ9" i="8"/>
  <c r="BQ10" i="8" s="1"/>
  <c r="BS24" i="11"/>
  <c r="BS22" i="11" s="1"/>
  <c r="BV20" i="11"/>
  <c r="BV11" i="11"/>
  <c r="CR16" i="11"/>
  <c r="CR7" i="11"/>
  <c r="CU16" i="7"/>
  <c r="CT14" i="3"/>
  <c r="BS15" i="11"/>
  <c r="BT18" i="11"/>
  <c r="BS6" i="11"/>
  <c r="BT9" i="11"/>
  <c r="BS5" i="11"/>
  <c r="BS71" i="7"/>
  <c r="BT69" i="7" s="1"/>
  <c r="BT5" i="11" s="1"/>
  <c r="BU10" i="12"/>
  <c r="BV40" i="7" s="1"/>
  <c r="BU40" i="7"/>
  <c r="BT7" i="12"/>
  <c r="BT8" i="12" s="1"/>
  <c r="BT9" i="12" s="1"/>
  <c r="BU41" i="3" s="1"/>
  <c r="BU13" i="3" s="1"/>
  <c r="BU42" i="3" s="1"/>
  <c r="BT41" i="3"/>
  <c r="BT13" i="3" s="1"/>
  <c r="BT42" i="3" s="1"/>
  <c r="CU15" i="3"/>
  <c r="CT99" i="4"/>
  <c r="CU18" i="3" s="1"/>
  <c r="BV34" i="3"/>
  <c r="BV31" i="3" s="1"/>
  <c r="BT24" i="11"/>
  <c r="BS49" i="3"/>
  <c r="BR9" i="8"/>
  <c r="BR10" i="8" s="1"/>
  <c r="CU13" i="7"/>
  <c r="CN17" i="11"/>
  <c r="CN8" i="11"/>
  <c r="CE19" i="9"/>
  <c r="CE23" i="9"/>
  <c r="CV68" i="4"/>
  <c r="DD33" i="4"/>
  <c r="DB75" i="4"/>
  <c r="DB35" i="4"/>
  <c r="CZ77" i="4"/>
  <c r="DF10" i="4"/>
  <c r="DD52" i="4"/>
  <c r="DB25" i="4"/>
  <c r="CZ67" i="4"/>
  <c r="CZ37" i="4"/>
  <c r="CX79" i="4"/>
  <c r="CZ36" i="4"/>
  <c r="CX78" i="4"/>
  <c r="CX11" i="4"/>
  <c r="CV53" i="4"/>
  <c r="CV50" i="4" s="1"/>
  <c r="CX44" i="4"/>
  <c r="CV86" i="4"/>
  <c r="CV83" i="4" s="1"/>
  <c r="DF22" i="4"/>
  <c r="DD64" i="4"/>
  <c r="DA43" i="4"/>
  <c r="CY85" i="4"/>
  <c r="CZ40" i="4"/>
  <c r="CX82" i="4"/>
  <c r="DD34" i="4"/>
  <c r="DB76" i="4"/>
  <c r="DA16" i="4"/>
  <c r="CY58" i="4"/>
  <c r="DA17" i="4"/>
  <c r="CY59" i="4"/>
  <c r="DQ21" i="4"/>
  <c r="DO63" i="4"/>
  <c r="CZ28" i="4"/>
  <c r="CX70" i="4"/>
  <c r="CY29" i="4"/>
  <c r="CW71" i="4"/>
  <c r="CX14" i="4"/>
  <c r="CV56" i="4"/>
  <c r="CY30" i="4"/>
  <c r="CW72" i="4"/>
  <c r="CZ15" i="4"/>
  <c r="CX57" i="4"/>
  <c r="DA20" i="4"/>
  <c r="CY62" i="4"/>
  <c r="CX32" i="4"/>
  <c r="CW74" i="4" s="1"/>
  <c r="CW31" i="4"/>
  <c r="CX13" i="4"/>
  <c r="CW55" i="4" s="1"/>
  <c r="CW12" i="4"/>
  <c r="CX27" i="4"/>
  <c r="CW69" i="4" s="1"/>
  <c r="CW26" i="4"/>
  <c r="CX24" i="4"/>
  <c r="CW66" i="4" s="1"/>
  <c r="CW65" i="4" s="1"/>
  <c r="CW23" i="4"/>
  <c r="CY19" i="4"/>
  <c r="CX61" i="4" s="1"/>
  <c r="CX18" i="4"/>
  <c r="CV45" i="4"/>
  <c r="CU87" i="4"/>
  <c r="CY42" i="4"/>
  <c r="CX84" i="4" s="1"/>
  <c r="CX39" i="4"/>
  <c r="CW81" i="4" s="1"/>
  <c r="CW80" i="4" s="1"/>
  <c r="CW38" i="4"/>
  <c r="CX9" i="4"/>
  <c r="CW51" i="4" s="1"/>
  <c r="CW8" i="4"/>
  <c r="CV73" i="4"/>
  <c r="CX60" i="4"/>
  <c r="CV54" i="4"/>
  <c r="CY19" i="11" l="1"/>
  <c r="CZ19" i="11" s="1"/>
  <c r="CU12" i="7"/>
  <c r="CS7" i="11"/>
  <c r="BT24" i="9"/>
  <c r="BV21" i="11" s="1"/>
  <c r="BU25" i="9"/>
  <c r="BX23" i="10"/>
  <c r="BX22" i="10" s="1"/>
  <c r="BY44" i="3" s="1"/>
  <c r="BW29" i="10"/>
  <c r="BY12" i="11" s="1"/>
  <c r="BX30" i="10"/>
  <c r="BW11" i="11"/>
  <c r="BW20" i="11"/>
  <c r="CS16" i="11"/>
  <c r="CT16" i="11" s="1"/>
  <c r="CV16" i="7"/>
  <c r="CU14" i="3"/>
  <c r="BT6" i="11"/>
  <c r="BT4" i="11" s="1"/>
  <c r="BT15" i="11"/>
  <c r="BS4" i="11"/>
  <c r="BU46" i="3"/>
  <c r="BU41" i="7" s="1"/>
  <c r="BU39" i="7" s="1"/>
  <c r="BU8" i="7" s="1"/>
  <c r="BU42" i="7" s="1"/>
  <c r="BU70" i="7" s="1"/>
  <c r="CU99" i="4"/>
  <c r="CV18" i="3" s="1"/>
  <c r="CV15" i="3"/>
  <c r="BT46" i="3"/>
  <c r="BT41" i="7" s="1"/>
  <c r="BT39" i="7" s="1"/>
  <c r="BT8" i="7" s="1"/>
  <c r="BT42" i="7" s="1"/>
  <c r="BT70" i="7" s="1"/>
  <c r="BT71" i="7" s="1"/>
  <c r="BU69" i="7" s="1"/>
  <c r="BU5" i="11" s="1"/>
  <c r="BT23" i="11"/>
  <c r="BT22" i="11" s="1"/>
  <c r="BS14" i="11"/>
  <c r="BU7" i="12"/>
  <c r="BU8" i="12" s="1"/>
  <c r="BU9" i="12" s="1"/>
  <c r="BV41" i="3" s="1"/>
  <c r="BV13" i="3" s="1"/>
  <c r="BV42" i="3" s="1"/>
  <c r="CV13" i="7"/>
  <c r="CW68" i="4"/>
  <c r="CO8" i="11"/>
  <c r="CO17" i="11"/>
  <c r="CE27" i="9"/>
  <c r="CY44" i="4"/>
  <c r="CW86" i="4"/>
  <c r="CW83" i="4" s="1"/>
  <c r="CZ30" i="4"/>
  <c r="CX72" i="4"/>
  <c r="DR21" i="4"/>
  <c r="DQ63" i="4" s="1"/>
  <c r="DP63" i="4"/>
  <c r="DA40" i="4"/>
  <c r="CY82" i="4"/>
  <c r="CY11" i="4"/>
  <c r="CW53" i="4"/>
  <c r="DG10" i="4"/>
  <c r="DE52" i="4"/>
  <c r="CW50" i="4"/>
  <c r="DE34" i="4"/>
  <c r="DC76" i="4"/>
  <c r="CY14" i="4"/>
  <c r="CW56" i="4"/>
  <c r="CW54" i="4" s="1"/>
  <c r="DB43" i="4"/>
  <c r="CZ85" i="4"/>
  <c r="DA15" i="4"/>
  <c r="CY57" i="4"/>
  <c r="DA28" i="4"/>
  <c r="CY70" i="4"/>
  <c r="DC25" i="4"/>
  <c r="DA67" i="4"/>
  <c r="DB17" i="4"/>
  <c r="CZ59" i="4"/>
  <c r="DA36" i="4"/>
  <c r="CY78" i="4"/>
  <c r="DC35" i="4"/>
  <c r="DA77" i="4"/>
  <c r="DB20" i="4"/>
  <c r="CZ62" i="4"/>
  <c r="CX41" i="4"/>
  <c r="CZ29" i="4"/>
  <c r="CX71" i="4"/>
  <c r="DB16" i="4"/>
  <c r="CZ58" i="4"/>
  <c r="DH22" i="4"/>
  <c r="DE64" i="4"/>
  <c r="DA37" i="4"/>
  <c r="CY79" i="4"/>
  <c r="DE33" i="4"/>
  <c r="DC75" i="4"/>
  <c r="CV87" i="4"/>
  <c r="CY39" i="4"/>
  <c r="CX81" i="4" s="1"/>
  <c r="CX80" i="4" s="1"/>
  <c r="CX38" i="4"/>
  <c r="CY24" i="4"/>
  <c r="CX66" i="4" s="1"/>
  <c r="CX65" i="4" s="1"/>
  <c r="CX23" i="4"/>
  <c r="CY13" i="4"/>
  <c r="CX55" i="4" s="1"/>
  <c r="CX12" i="4"/>
  <c r="CZ42" i="4"/>
  <c r="CY84" i="4" s="1"/>
  <c r="CY41" i="4"/>
  <c r="CY27" i="4"/>
  <c r="CX69" i="4" s="1"/>
  <c r="CX68" i="4" s="1"/>
  <c r="CX26" i="4"/>
  <c r="CW45" i="4"/>
  <c r="CY9" i="4"/>
  <c r="CX51" i="4" s="1"/>
  <c r="CX8" i="4"/>
  <c r="CZ19" i="4"/>
  <c r="CY61" i="4" s="1"/>
  <c r="CY60" i="4" s="1"/>
  <c r="CY18" i="4"/>
  <c r="CY32" i="4"/>
  <c r="CX74" i="4" s="1"/>
  <c r="CX31" i="4"/>
  <c r="CW73" i="4"/>
  <c r="CV12" i="7" l="1"/>
  <c r="CZ10" i="11"/>
  <c r="DA10" i="11" s="1"/>
  <c r="BV17" i="9"/>
  <c r="BV16" i="9" s="1"/>
  <c r="BV21" i="9"/>
  <c r="BU24" i="9"/>
  <c r="BW21" i="11" s="1"/>
  <c r="BY23" i="10"/>
  <c r="BY22" i="10" s="1"/>
  <c r="BZ44" i="3" s="1"/>
  <c r="BY30" i="10"/>
  <c r="BX29" i="10"/>
  <c r="BZ12" i="11" s="1"/>
  <c r="CT7" i="11"/>
  <c r="CW16" i="7"/>
  <c r="CV14" i="3"/>
  <c r="BU48" i="3"/>
  <c r="BU49" i="3" s="1"/>
  <c r="BU18" i="11"/>
  <c r="BU9" i="11"/>
  <c r="BV46" i="3"/>
  <c r="BV41" i="7" s="1"/>
  <c r="BV39" i="7" s="1"/>
  <c r="BV8" i="7" s="1"/>
  <c r="BV42" i="7" s="1"/>
  <c r="BT48" i="3"/>
  <c r="BV10" i="12"/>
  <c r="CW13" i="7"/>
  <c r="CV99" i="4"/>
  <c r="CW18" i="3" s="1"/>
  <c r="CW15" i="3"/>
  <c r="BU23" i="11"/>
  <c r="BT14" i="11"/>
  <c r="BU71" i="7"/>
  <c r="BV69" i="7" s="1"/>
  <c r="BV5" i="11" s="1"/>
  <c r="CP17" i="11"/>
  <c r="CP8" i="11"/>
  <c r="CF19" i="9"/>
  <c r="CF23" i="9"/>
  <c r="CW87" i="4"/>
  <c r="DB40" i="4"/>
  <c r="CZ82" i="4"/>
  <c r="DB28" i="4"/>
  <c r="CZ70" i="4"/>
  <c r="DB36" i="4"/>
  <c r="CZ78" i="4"/>
  <c r="DB15" i="4"/>
  <c r="CZ57" i="4"/>
  <c r="DF33" i="4"/>
  <c r="DD75" i="4"/>
  <c r="DA29" i="4"/>
  <c r="CY71" i="4"/>
  <c r="DH10" i="4"/>
  <c r="DF52" i="4"/>
  <c r="DA30" i="4"/>
  <c r="CY72" i="4"/>
  <c r="DD35" i="4"/>
  <c r="DB77" i="4"/>
  <c r="DC16" i="4"/>
  <c r="DA58" i="4"/>
  <c r="DC43" i="4"/>
  <c r="DA85" i="4"/>
  <c r="CZ11" i="4"/>
  <c r="CX53" i="4"/>
  <c r="CX50" i="4" s="1"/>
  <c r="CZ44" i="4"/>
  <c r="CZ41" i="4" s="1"/>
  <c r="CX86" i="4"/>
  <c r="CX83" i="4" s="1"/>
  <c r="DI22" i="4"/>
  <c r="DG64" i="4"/>
  <c r="DF34" i="4"/>
  <c r="DD76" i="4"/>
  <c r="DC17" i="4"/>
  <c r="DA59" i="4"/>
  <c r="DB37" i="4"/>
  <c r="CZ79" i="4"/>
  <c r="DC20" i="4"/>
  <c r="DA62" i="4"/>
  <c r="DD25" i="4"/>
  <c r="DB67" i="4"/>
  <c r="CZ14" i="4"/>
  <c r="CX56" i="4"/>
  <c r="CX54" i="4" s="1"/>
  <c r="CX45" i="4"/>
  <c r="DA42" i="4"/>
  <c r="CZ84" i="4" s="1"/>
  <c r="DA19" i="4"/>
  <c r="CZ61" i="4" s="1"/>
  <c r="CZ60" i="4" s="1"/>
  <c r="CZ18" i="4"/>
  <c r="CZ32" i="4"/>
  <c r="CY74" i="4" s="1"/>
  <c r="CY31" i="4"/>
  <c r="CZ13" i="4"/>
  <c r="CY55" i="4" s="1"/>
  <c r="CY12" i="4"/>
  <c r="CZ24" i="4"/>
  <c r="CY66" i="4" s="1"/>
  <c r="CY65" i="4" s="1"/>
  <c r="CY23" i="4"/>
  <c r="CZ9" i="4"/>
  <c r="CY51" i="4" s="1"/>
  <c r="CY8" i="4"/>
  <c r="CZ27" i="4"/>
  <c r="CY69" i="4" s="1"/>
  <c r="CY26" i="4"/>
  <c r="CZ39" i="4"/>
  <c r="CY81" i="4" s="1"/>
  <c r="CY80" i="4" s="1"/>
  <c r="CY38" i="4"/>
  <c r="CX73" i="4"/>
  <c r="DA19" i="11" l="1"/>
  <c r="DB19" i="11" s="1"/>
  <c r="BV25" i="9"/>
  <c r="BV20" i="9"/>
  <c r="BW52" i="7" s="1"/>
  <c r="BW50" i="7" s="1"/>
  <c r="BW55" i="7" s="1"/>
  <c r="BW34" i="3"/>
  <c r="BW31" i="3" s="1"/>
  <c r="BW32" i="7"/>
  <c r="BW29" i="7" s="1"/>
  <c r="BZ23" i="10"/>
  <c r="BZ22" i="10" s="1"/>
  <c r="CA44" i="3" s="1"/>
  <c r="BY29" i="10"/>
  <c r="CA12" i="11" s="1"/>
  <c r="CU7" i="11"/>
  <c r="CU16" i="11"/>
  <c r="BV24" i="11"/>
  <c r="CW12" i="7"/>
  <c r="CX16" i="7"/>
  <c r="CW14" i="3"/>
  <c r="BT9" i="8"/>
  <c r="BT10" i="8" s="1"/>
  <c r="BV9" i="11"/>
  <c r="BU6" i="11"/>
  <c r="BU4" i="11" s="1"/>
  <c r="BV18" i="11"/>
  <c r="BU15" i="11"/>
  <c r="BU24" i="11"/>
  <c r="BU22" i="11" s="1"/>
  <c r="BS9" i="8"/>
  <c r="BS10" i="8" s="1"/>
  <c r="BT49" i="3"/>
  <c r="CX15" i="3"/>
  <c r="CW99" i="4"/>
  <c r="CX18" i="3" s="1"/>
  <c r="BW10" i="12"/>
  <c r="BW40" i="7"/>
  <c r="CX13" i="7"/>
  <c r="BV48" i="3"/>
  <c r="G12" i="13" s="1"/>
  <c r="CQ8" i="11"/>
  <c r="CQ17" i="11"/>
  <c r="CF27" i="9"/>
  <c r="CY68" i="4"/>
  <c r="DB30" i="4"/>
  <c r="CZ72" i="4"/>
  <c r="DC15" i="4"/>
  <c r="DA57" i="4"/>
  <c r="DE25" i="4"/>
  <c r="DC67" i="4"/>
  <c r="DG34" i="4"/>
  <c r="DE76" i="4"/>
  <c r="DD43" i="4"/>
  <c r="DB85" i="4"/>
  <c r="DI10" i="4"/>
  <c r="DG52" i="4"/>
  <c r="DC36" i="4"/>
  <c r="DA78" i="4"/>
  <c r="DD20" i="4"/>
  <c r="DB62" i="4"/>
  <c r="DJ22" i="4"/>
  <c r="DH64" i="4"/>
  <c r="DD16" i="4"/>
  <c r="DB58" i="4"/>
  <c r="DB29" i="4"/>
  <c r="CZ71" i="4"/>
  <c r="DC28" i="4"/>
  <c r="DA70" i="4"/>
  <c r="DC37" i="4"/>
  <c r="DA79" i="4"/>
  <c r="DA44" i="4"/>
  <c r="DA41" i="4" s="1"/>
  <c r="CY86" i="4"/>
  <c r="CY83" i="4" s="1"/>
  <c r="DE35" i="4"/>
  <c r="DC77" i="4"/>
  <c r="DG33" i="4"/>
  <c r="DE75" i="4"/>
  <c r="DC40" i="4"/>
  <c r="DA82" i="4"/>
  <c r="DA14" i="4"/>
  <c r="CY56" i="4"/>
  <c r="CY54" i="4" s="1"/>
  <c r="DD17" i="4"/>
  <c r="DB59" i="4"/>
  <c r="DA11" i="4"/>
  <c r="CY53" i="4"/>
  <c r="CY50" i="4" s="1"/>
  <c r="DA13" i="4"/>
  <c r="CZ55" i="4" s="1"/>
  <c r="CZ12" i="4"/>
  <c r="DA9" i="4"/>
  <c r="CZ51" i="4" s="1"/>
  <c r="CZ8" i="4"/>
  <c r="DB19" i="4"/>
  <c r="DA61" i="4" s="1"/>
  <c r="DA60" i="4" s="1"/>
  <c r="DA18" i="4"/>
  <c r="DA39" i="4"/>
  <c r="CZ81" i="4" s="1"/>
  <c r="CZ80" i="4" s="1"/>
  <c r="CZ38" i="4"/>
  <c r="DA27" i="4"/>
  <c r="CZ69" i="4" s="1"/>
  <c r="CZ26" i="4"/>
  <c r="DA32" i="4"/>
  <c r="CZ74" i="4" s="1"/>
  <c r="CZ31" i="4"/>
  <c r="CY45" i="4"/>
  <c r="DA24" i="4"/>
  <c r="CZ66" i="4" s="1"/>
  <c r="CZ65" i="4" s="1"/>
  <c r="CZ23" i="4"/>
  <c r="DB42" i="4"/>
  <c r="DA84" i="4" s="1"/>
  <c r="CX87" i="4"/>
  <c r="CY73" i="4"/>
  <c r="DB10" i="11" l="1"/>
  <c r="DC10" i="11" s="1"/>
  <c r="CV16" i="11"/>
  <c r="BX20" i="11"/>
  <c r="BV7" i="12"/>
  <c r="BV8" i="12" s="1"/>
  <c r="BV9" i="12" s="1"/>
  <c r="BW41" i="3" s="1"/>
  <c r="BW13" i="3" s="1"/>
  <c r="BW42" i="3" s="1"/>
  <c r="BW46" i="3" s="1"/>
  <c r="BW41" i="7" s="1"/>
  <c r="BW39" i="7" s="1"/>
  <c r="BW8" i="7" s="1"/>
  <c r="BW42" i="7" s="1"/>
  <c r="BW70" i="7" s="1"/>
  <c r="BX11" i="11"/>
  <c r="BW17" i="9"/>
  <c r="BW16" i="9" s="1"/>
  <c r="BV24" i="9"/>
  <c r="BX21" i="11" s="1"/>
  <c r="BW21" i="9"/>
  <c r="BZ30" i="10"/>
  <c r="CA23" i="10"/>
  <c r="CA22" i="10" s="1"/>
  <c r="CB44" i="3" s="1"/>
  <c r="BZ29" i="10"/>
  <c r="CB12" i="11" s="1"/>
  <c r="CA30" i="10"/>
  <c r="CX12" i="7"/>
  <c r="CV7" i="11"/>
  <c r="CY16" i="7"/>
  <c r="CX14" i="3"/>
  <c r="BU11" i="8"/>
  <c r="BV51" i="7" s="1"/>
  <c r="BW25" i="11" s="1"/>
  <c r="BV15" i="11"/>
  <c r="BW18" i="11"/>
  <c r="BW9" i="11"/>
  <c r="BV6" i="11"/>
  <c r="BV4" i="11" s="1"/>
  <c r="BV23" i="11"/>
  <c r="BV22" i="11" s="1"/>
  <c r="BU14" i="11"/>
  <c r="CY15" i="3"/>
  <c r="CX99" i="4"/>
  <c r="CY18" i="3" s="1"/>
  <c r="CY13" i="7"/>
  <c r="BX40" i="7"/>
  <c r="BX10" i="12"/>
  <c r="BY40" i="7" s="1"/>
  <c r="BW24" i="11"/>
  <c r="BU9" i="8"/>
  <c r="BU10" i="8" s="1"/>
  <c r="BV49" i="3"/>
  <c r="CZ68" i="4"/>
  <c r="CR17" i="11"/>
  <c r="CR8" i="11"/>
  <c r="CG19" i="9"/>
  <c r="CG23" i="9"/>
  <c r="CY87" i="4"/>
  <c r="DB11" i="4"/>
  <c r="CZ53" i="4"/>
  <c r="CZ50" i="4" s="1"/>
  <c r="DH33" i="4"/>
  <c r="DF75" i="4"/>
  <c r="DD28" i="4"/>
  <c r="DB70" i="4"/>
  <c r="DE20" i="4"/>
  <c r="DC62" i="4"/>
  <c r="DH34" i="4"/>
  <c r="DF76" i="4"/>
  <c r="DE17" i="4"/>
  <c r="DC59" i="4"/>
  <c r="DF35" i="4"/>
  <c r="DD77" i="4"/>
  <c r="DC29" i="4"/>
  <c r="DA71" i="4"/>
  <c r="DD36" i="4"/>
  <c r="DB78" i="4"/>
  <c r="DF25" i="4"/>
  <c r="DD67" i="4"/>
  <c r="DB14" i="4"/>
  <c r="CZ56" i="4"/>
  <c r="CZ54" i="4" s="1"/>
  <c r="DB44" i="4"/>
  <c r="CZ86" i="4"/>
  <c r="CZ83" i="4" s="1"/>
  <c r="DE16" i="4"/>
  <c r="DC58" i="4"/>
  <c r="DJ10" i="4"/>
  <c r="DH52" i="4"/>
  <c r="DD15" i="4"/>
  <c r="DB57" i="4"/>
  <c r="DD40" i="4"/>
  <c r="DB82" i="4"/>
  <c r="DD37" i="4"/>
  <c r="DB79" i="4"/>
  <c r="DK22" i="4"/>
  <c r="DI64" i="4"/>
  <c r="DE43" i="4"/>
  <c r="DC85" i="4"/>
  <c r="DC30" i="4"/>
  <c r="DA72" i="4"/>
  <c r="DB39" i="4"/>
  <c r="DA81" i="4" s="1"/>
  <c r="DA80" i="4" s="1"/>
  <c r="DA38" i="4"/>
  <c r="DB24" i="4"/>
  <c r="DA66" i="4" s="1"/>
  <c r="DA65" i="4" s="1"/>
  <c r="DA23" i="4"/>
  <c r="DC42" i="4"/>
  <c r="DB84" i="4" s="1"/>
  <c r="DB41" i="4"/>
  <c r="DC19" i="4"/>
  <c r="DB61" i="4" s="1"/>
  <c r="DB18" i="4"/>
  <c r="DB32" i="4"/>
  <c r="DA74" i="4" s="1"/>
  <c r="DA31" i="4"/>
  <c r="DB9" i="4"/>
  <c r="DA51" i="4" s="1"/>
  <c r="DA8" i="4"/>
  <c r="CZ45" i="4"/>
  <c r="DB27" i="4"/>
  <c r="DA69" i="4" s="1"/>
  <c r="DA26" i="4"/>
  <c r="DB13" i="4"/>
  <c r="DA55" i="4" s="1"/>
  <c r="DA12" i="4"/>
  <c r="CZ73" i="4"/>
  <c r="DB60" i="4"/>
  <c r="DC19" i="11" l="1"/>
  <c r="DD19" i="11" s="1"/>
  <c r="BW20" i="9"/>
  <c r="BX52" i="7" s="1"/>
  <c r="BX50" i="7" s="1"/>
  <c r="BX55" i="7" s="1"/>
  <c r="BW25" i="9"/>
  <c r="BX32" i="7"/>
  <c r="BX29" i="7" s="1"/>
  <c r="BX34" i="3"/>
  <c r="BX31" i="3" s="1"/>
  <c r="CB23" i="10"/>
  <c r="CB22" i="10" s="1"/>
  <c r="CC44" i="3" s="1"/>
  <c r="CA29" i="10"/>
  <c r="CC12" i="11" s="1"/>
  <c r="CW16" i="11"/>
  <c r="CW7" i="11"/>
  <c r="CX7" i="11" s="1"/>
  <c r="BV50" i="7"/>
  <c r="BV55" i="7" s="1"/>
  <c r="BV70" i="7" s="1"/>
  <c r="BV71" i="7" s="1"/>
  <c r="BW69" i="7" s="1"/>
  <c r="BW5" i="11" s="1"/>
  <c r="CY12" i="7"/>
  <c r="CZ16" i="7"/>
  <c r="CY14" i="3"/>
  <c r="BX9" i="11"/>
  <c r="BW6" i="11"/>
  <c r="BX18" i="11"/>
  <c r="BW15" i="11"/>
  <c r="CG27" i="9"/>
  <c r="CH23" i="9" s="1"/>
  <c r="CZ13" i="7"/>
  <c r="CY99" i="4"/>
  <c r="CZ18" i="3" s="1"/>
  <c r="CZ15" i="3"/>
  <c r="BW48" i="3"/>
  <c r="BW23" i="11"/>
  <c r="BW22" i="11" s="1"/>
  <c r="BV14" i="11"/>
  <c r="DA68" i="4"/>
  <c r="CS8" i="11"/>
  <c r="CS17" i="11"/>
  <c r="DD29" i="4"/>
  <c r="DB71" i="4"/>
  <c r="DF20" i="4"/>
  <c r="DD62" i="4"/>
  <c r="DF43" i="4"/>
  <c r="DD85" i="4"/>
  <c r="DE15" i="4"/>
  <c r="DC57" i="4"/>
  <c r="DC14" i="4"/>
  <c r="DA56" i="4"/>
  <c r="DA54" i="4" s="1"/>
  <c r="DG35" i="4"/>
  <c r="DE77" i="4"/>
  <c r="DE28" i="4"/>
  <c r="DC70" i="4"/>
  <c r="DL22" i="4"/>
  <c r="DJ64" i="4"/>
  <c r="DK10" i="4"/>
  <c r="DI52" i="4"/>
  <c r="DG25" i="4"/>
  <c r="DE67" i="4"/>
  <c r="DF17" i="4"/>
  <c r="DD59" i="4"/>
  <c r="DI33" i="4"/>
  <c r="DG75" i="4"/>
  <c r="DE37" i="4"/>
  <c r="DC79" i="4"/>
  <c r="DF16" i="4"/>
  <c r="DD58" i="4"/>
  <c r="DE36" i="4"/>
  <c r="DC78" i="4"/>
  <c r="DI34" i="4"/>
  <c r="DG76" i="4"/>
  <c r="DC11" i="4"/>
  <c r="DA53" i="4"/>
  <c r="DA50" i="4" s="1"/>
  <c r="DD30" i="4"/>
  <c r="DB72" i="4"/>
  <c r="DE40" i="4"/>
  <c r="DC82" i="4"/>
  <c r="DC44" i="4"/>
  <c r="DA86" i="4"/>
  <c r="DA83" i="4" s="1"/>
  <c r="DD19" i="4"/>
  <c r="DC61" i="4" s="1"/>
  <c r="DC60" i="4" s="1"/>
  <c r="DC18" i="4"/>
  <c r="DC27" i="4"/>
  <c r="DB69" i="4" s="1"/>
  <c r="DB26" i="4"/>
  <c r="DC9" i="4"/>
  <c r="DB51" i="4" s="1"/>
  <c r="DB8" i="4"/>
  <c r="DC24" i="4"/>
  <c r="DB66" i="4" s="1"/>
  <c r="DB65" i="4" s="1"/>
  <c r="DB23" i="4"/>
  <c r="DD42" i="4"/>
  <c r="DC84" i="4" s="1"/>
  <c r="DC13" i="4"/>
  <c r="DB55" i="4" s="1"/>
  <c r="DB12" i="4"/>
  <c r="DA45" i="4"/>
  <c r="DC32" i="4"/>
  <c r="DB74" i="4" s="1"/>
  <c r="DB31" i="4"/>
  <c r="DC39" i="4"/>
  <c r="DB81" i="4" s="1"/>
  <c r="DB80" i="4" s="1"/>
  <c r="DB38" i="4"/>
  <c r="DA73" i="4"/>
  <c r="CZ87" i="4"/>
  <c r="DB68" i="4"/>
  <c r="DD10" i="11" l="1"/>
  <c r="DE10" i="11" s="1"/>
  <c r="CZ12" i="7"/>
  <c r="BW7" i="12"/>
  <c r="BW8" i="12" s="1"/>
  <c r="BW9" i="12" s="1"/>
  <c r="BX41" i="3" s="1"/>
  <c r="BX13" i="3" s="1"/>
  <c r="BX42" i="3" s="1"/>
  <c r="BX46" i="3" s="1"/>
  <c r="BX41" i="7" s="1"/>
  <c r="BX39" i="7" s="1"/>
  <c r="BX8" i="7" s="1"/>
  <c r="BX42" i="7" s="1"/>
  <c r="BX70" i="7" s="1"/>
  <c r="BY11" i="11"/>
  <c r="BY20" i="11"/>
  <c r="BX17" i="9"/>
  <c r="BX16" i="9" s="1"/>
  <c r="BX21" i="9"/>
  <c r="BW24" i="9"/>
  <c r="BY21" i="11" s="1"/>
  <c r="CH19" i="9"/>
  <c r="CB30" i="10"/>
  <c r="CC23" i="10" s="1"/>
  <c r="BW71" i="7"/>
  <c r="BX69" i="7" s="1"/>
  <c r="BX5" i="11" s="1"/>
  <c r="BW4" i="11"/>
  <c r="CX16" i="11"/>
  <c r="DA16" i="7"/>
  <c r="CZ14" i="3"/>
  <c r="BX15" i="11"/>
  <c r="BX6" i="11"/>
  <c r="DA13" i="7"/>
  <c r="BX24" i="11"/>
  <c r="BV9" i="8"/>
  <c r="BV10" i="8" s="1"/>
  <c r="BW49" i="3"/>
  <c r="BX23" i="11"/>
  <c r="BW14" i="11"/>
  <c r="CZ99" i="4"/>
  <c r="DA18" i="3" s="1"/>
  <c r="DA15" i="3"/>
  <c r="CT17" i="11"/>
  <c r="CT8" i="11"/>
  <c r="CH27" i="9"/>
  <c r="DD44" i="4"/>
  <c r="DD41" i="4" s="1"/>
  <c r="DB86" i="4"/>
  <c r="DB83" i="4" s="1"/>
  <c r="DM22" i="4"/>
  <c r="DK64" i="4"/>
  <c r="DF15" i="4"/>
  <c r="DD57" i="4"/>
  <c r="DG17" i="4"/>
  <c r="DE59" i="4"/>
  <c r="DF28" i="4"/>
  <c r="DD70" i="4"/>
  <c r="DG43" i="4"/>
  <c r="DE85" i="4"/>
  <c r="DE30" i="4"/>
  <c r="DC72" i="4"/>
  <c r="DH16" i="4"/>
  <c r="DE58" i="4"/>
  <c r="DH25" i="4"/>
  <c r="DF67" i="4"/>
  <c r="DJ33" i="4"/>
  <c r="DH75" i="4"/>
  <c r="DF40" i="4"/>
  <c r="DD82" i="4"/>
  <c r="DC41" i="4"/>
  <c r="DG20" i="4"/>
  <c r="DE62" i="4"/>
  <c r="DD11" i="4"/>
  <c r="DB53" i="4"/>
  <c r="DB50" i="4" s="1"/>
  <c r="DL10" i="4"/>
  <c r="DJ52" i="4"/>
  <c r="DJ34" i="4"/>
  <c r="DH76" i="4"/>
  <c r="DF36" i="4"/>
  <c r="DD78" i="4"/>
  <c r="DH35" i="4"/>
  <c r="DF77" i="4"/>
  <c r="DF37" i="4"/>
  <c r="DD79" i="4"/>
  <c r="DD14" i="4"/>
  <c r="DB56" i="4"/>
  <c r="DB54" i="4" s="1"/>
  <c r="DE29" i="4"/>
  <c r="DC71" i="4"/>
  <c r="DD39" i="4"/>
  <c r="DC81" i="4" s="1"/>
  <c r="DC80" i="4" s="1"/>
  <c r="DC38" i="4"/>
  <c r="DD24" i="4"/>
  <c r="DC66" i="4" s="1"/>
  <c r="DC65" i="4" s="1"/>
  <c r="DC23" i="4"/>
  <c r="DD32" i="4"/>
  <c r="DC74" i="4" s="1"/>
  <c r="DC31" i="4"/>
  <c r="DB45" i="4"/>
  <c r="DD9" i="4"/>
  <c r="DC51" i="4" s="1"/>
  <c r="DC8" i="4"/>
  <c r="DD13" i="4"/>
  <c r="DC55" i="4" s="1"/>
  <c r="DC12" i="4"/>
  <c r="DD27" i="4"/>
  <c r="DC69" i="4" s="1"/>
  <c r="DC26" i="4"/>
  <c r="DE42" i="4"/>
  <c r="DD84" i="4" s="1"/>
  <c r="DE19" i="4"/>
  <c r="DD61" i="4" s="1"/>
  <c r="DD60" i="4" s="1"/>
  <c r="DD18" i="4"/>
  <c r="DB73" i="4"/>
  <c r="DA87" i="4"/>
  <c r="DE19" i="11" l="1"/>
  <c r="DF19" i="11" s="1"/>
  <c r="DA12" i="7"/>
  <c r="BX25" i="9"/>
  <c r="BX20" i="9"/>
  <c r="BY52" i="7" s="1"/>
  <c r="BY50" i="7" s="1"/>
  <c r="BY55" i="7" s="1"/>
  <c r="BY32" i="7"/>
  <c r="BY29" i="7" s="1"/>
  <c r="BY34" i="3"/>
  <c r="BY31" i="3" s="1"/>
  <c r="BX71" i="7"/>
  <c r="BY69" i="7" s="1"/>
  <c r="BY5" i="11" s="1"/>
  <c r="BX4" i="11"/>
  <c r="CB29" i="10"/>
  <c r="CD12" i="11" s="1"/>
  <c r="CC22" i="10"/>
  <c r="CD44" i="3" s="1"/>
  <c r="CC30" i="10"/>
  <c r="CY16" i="11"/>
  <c r="CY7" i="11"/>
  <c r="DB16" i="7"/>
  <c r="DA14" i="3"/>
  <c r="BY9" i="11"/>
  <c r="BY18" i="11"/>
  <c r="DB13" i="7"/>
  <c r="DB15" i="3"/>
  <c r="DA99" i="4"/>
  <c r="DB18" i="3" s="1"/>
  <c r="BX48" i="3"/>
  <c r="BX22" i="11"/>
  <c r="CU17" i="11"/>
  <c r="CU8" i="11"/>
  <c r="CI19" i="9"/>
  <c r="CI23" i="9"/>
  <c r="DC68" i="4"/>
  <c r="DG40" i="4"/>
  <c r="DE82" i="4"/>
  <c r="DM10" i="4"/>
  <c r="DK52" i="4"/>
  <c r="DG15" i="4"/>
  <c r="DE57" i="4"/>
  <c r="DK33" i="4"/>
  <c r="DI75" i="4"/>
  <c r="DH43" i="4"/>
  <c r="DF85" i="4"/>
  <c r="DI35" i="4"/>
  <c r="DG77" i="4"/>
  <c r="DE11" i="4"/>
  <c r="DC53" i="4"/>
  <c r="DC50" i="4" s="1"/>
  <c r="DN22" i="4"/>
  <c r="DL64" i="4"/>
  <c r="DE14" i="4"/>
  <c r="DC56" i="4"/>
  <c r="DG37" i="4"/>
  <c r="DE79" i="4"/>
  <c r="DG36" i="4"/>
  <c r="DE78" i="4"/>
  <c r="DE44" i="4"/>
  <c r="DC86" i="4"/>
  <c r="DC83" i="4" s="1"/>
  <c r="DK34" i="4"/>
  <c r="DI76" i="4"/>
  <c r="DF30" i="4"/>
  <c r="DD72" i="4"/>
  <c r="DI25" i="4"/>
  <c r="DG67" i="4"/>
  <c r="DG28" i="4"/>
  <c r="DE70" i="4"/>
  <c r="DF29" i="4"/>
  <c r="DD71" i="4"/>
  <c r="DH20" i="4"/>
  <c r="DF62" i="4"/>
  <c r="DI16" i="4"/>
  <c r="DG58" i="4"/>
  <c r="DH17" i="4"/>
  <c r="DF59" i="4"/>
  <c r="DB87" i="4"/>
  <c r="DF42" i="4"/>
  <c r="DE84" i="4" s="1"/>
  <c r="DF19" i="4"/>
  <c r="DE61" i="4" s="1"/>
  <c r="DE18" i="4"/>
  <c r="DE32" i="4"/>
  <c r="DD74" i="4" s="1"/>
  <c r="DD31" i="4"/>
  <c r="DE27" i="4"/>
  <c r="DD69" i="4" s="1"/>
  <c r="DD26" i="4"/>
  <c r="DE24" i="4"/>
  <c r="DD66" i="4" s="1"/>
  <c r="DD65" i="4" s="1"/>
  <c r="DD23" i="4"/>
  <c r="DE13" i="4"/>
  <c r="DD55" i="4" s="1"/>
  <c r="DD12" i="4"/>
  <c r="DE9" i="4"/>
  <c r="DD51" i="4" s="1"/>
  <c r="DD8" i="4"/>
  <c r="DC45" i="4"/>
  <c r="DE39" i="4"/>
  <c r="DD81" i="4" s="1"/>
  <c r="DD80" i="4" s="1"/>
  <c r="DD38" i="4"/>
  <c r="DC54" i="4"/>
  <c r="DC73" i="4"/>
  <c r="DE60" i="4"/>
  <c r="DF10" i="11" l="1"/>
  <c r="DG10" i="11" s="1"/>
  <c r="CZ7" i="11"/>
  <c r="BZ11" i="11"/>
  <c r="BX7" i="12"/>
  <c r="BX8" i="12" s="1"/>
  <c r="BX9" i="12" s="1"/>
  <c r="BY21" i="9"/>
  <c r="BX24" i="9"/>
  <c r="BZ21" i="11" s="1"/>
  <c r="BY17" i="9"/>
  <c r="BY16" i="9" s="1"/>
  <c r="BZ20" i="11"/>
  <c r="CD23" i="10"/>
  <c r="CC29" i="10"/>
  <c r="CE12" i="11" s="1"/>
  <c r="DB12" i="7"/>
  <c r="CZ16" i="11"/>
  <c r="DC16" i="7"/>
  <c r="DB14" i="3"/>
  <c r="BY15" i="11"/>
  <c r="BY6" i="11"/>
  <c r="BY4" i="11" s="1"/>
  <c r="BY23" i="11"/>
  <c r="BX14" i="11"/>
  <c r="DC15" i="3"/>
  <c r="DB99" i="4"/>
  <c r="DC18" i="3" s="1"/>
  <c r="DC13" i="7"/>
  <c r="DC12" i="7" s="1"/>
  <c r="BY24" i="11"/>
  <c r="BW9" i="8"/>
  <c r="BW10" i="8" s="1"/>
  <c r="BX49" i="3"/>
  <c r="CV8" i="11"/>
  <c r="CV17" i="11"/>
  <c r="CI27" i="9"/>
  <c r="DD68" i="4"/>
  <c r="DI17" i="4"/>
  <c r="DG59" i="4"/>
  <c r="DH28" i="4"/>
  <c r="DF70" i="4"/>
  <c r="DF44" i="4"/>
  <c r="DF41" i="4" s="1"/>
  <c r="DD86" i="4"/>
  <c r="DD83" i="4" s="1"/>
  <c r="DO22" i="4"/>
  <c r="DM64" i="4"/>
  <c r="DL33" i="4"/>
  <c r="DJ75" i="4"/>
  <c r="DJ16" i="4"/>
  <c r="DH58" i="4"/>
  <c r="DJ25" i="4"/>
  <c r="DH67" i="4"/>
  <c r="DH36" i="4"/>
  <c r="DF78" i="4"/>
  <c r="DF11" i="4"/>
  <c r="DD53" i="4"/>
  <c r="DD50" i="4" s="1"/>
  <c r="DH15" i="4"/>
  <c r="DF57" i="4"/>
  <c r="DE41" i="4"/>
  <c r="DI20" i="4"/>
  <c r="DG62" i="4"/>
  <c r="DG30" i="4"/>
  <c r="DE72" i="4"/>
  <c r="DH37" i="4"/>
  <c r="DF79" i="4"/>
  <c r="DJ35" i="4"/>
  <c r="DH77" i="4"/>
  <c r="DN10" i="4"/>
  <c r="DL52" i="4"/>
  <c r="DG29" i="4"/>
  <c r="DE71" i="4"/>
  <c r="DL34" i="4"/>
  <c r="DJ76" i="4"/>
  <c r="DF14" i="4"/>
  <c r="DD56" i="4"/>
  <c r="DD54" i="4" s="1"/>
  <c r="DI43" i="4"/>
  <c r="DG85" i="4"/>
  <c r="DH40" i="4"/>
  <c r="DF82" i="4"/>
  <c r="DF27" i="4"/>
  <c r="DE69" i="4" s="1"/>
  <c r="DE68" i="4" s="1"/>
  <c r="DE26" i="4"/>
  <c r="DD45" i="4"/>
  <c r="DF32" i="4"/>
  <c r="DE74" i="4" s="1"/>
  <c r="DE31" i="4"/>
  <c r="DF13" i="4"/>
  <c r="DE55" i="4" s="1"/>
  <c r="DE12" i="4"/>
  <c r="DG19" i="4"/>
  <c r="DF61" i="4" s="1"/>
  <c r="DF60" i="4" s="1"/>
  <c r="DF18" i="4"/>
  <c r="DF39" i="4"/>
  <c r="DE81" i="4" s="1"/>
  <c r="DE80" i="4" s="1"/>
  <c r="DE38" i="4"/>
  <c r="DF9" i="4"/>
  <c r="DE51" i="4" s="1"/>
  <c r="DE8" i="4"/>
  <c r="DF24" i="4"/>
  <c r="DE66" i="4" s="1"/>
  <c r="DE65" i="4" s="1"/>
  <c r="DE23" i="4"/>
  <c r="DG42" i="4"/>
  <c r="DF84" i="4" s="1"/>
  <c r="DD73" i="4"/>
  <c r="DC87" i="4"/>
  <c r="DG19" i="11" l="1"/>
  <c r="DH19" i="11" s="1"/>
  <c r="BZ32" i="7"/>
  <c r="BZ29" i="7" s="1"/>
  <c r="BZ34" i="3"/>
  <c r="BZ31" i="3" s="1"/>
  <c r="BY7" i="12" s="1"/>
  <c r="BY8" i="12" s="1"/>
  <c r="BY9" i="12" s="1"/>
  <c r="BZ41" i="3" s="1"/>
  <c r="BZ13" i="3" s="1"/>
  <c r="BZ42" i="3" s="1"/>
  <c r="BY20" i="9"/>
  <c r="BZ52" i="7" s="1"/>
  <c r="BY25" i="9"/>
  <c r="BY10" i="12"/>
  <c r="BY41" i="3"/>
  <c r="BY13" i="3" s="1"/>
  <c r="BY42" i="3" s="1"/>
  <c r="BY46" i="3" s="1"/>
  <c r="BY41" i="7" s="1"/>
  <c r="BY39" i="7" s="1"/>
  <c r="BY8" i="7" s="1"/>
  <c r="BY42" i="7" s="1"/>
  <c r="BY70" i="7" s="1"/>
  <c r="BY71" i="7" s="1"/>
  <c r="BZ69" i="7" s="1"/>
  <c r="BZ5" i="11" s="1"/>
  <c r="CD22" i="10"/>
  <c r="CE44" i="3" s="1"/>
  <c r="CD30" i="10"/>
  <c r="DA16" i="11"/>
  <c r="DA7" i="11"/>
  <c r="DB7" i="11" s="1"/>
  <c r="DD16" i="7"/>
  <c r="DC14" i="3"/>
  <c r="DC99" i="4"/>
  <c r="DD18" i="3" s="1"/>
  <c r="DD15" i="3"/>
  <c r="DD13" i="7"/>
  <c r="BY22" i="11"/>
  <c r="CW17" i="11"/>
  <c r="CW8" i="11"/>
  <c r="CJ19" i="9"/>
  <c r="CJ23" i="9"/>
  <c r="DI36" i="4"/>
  <c r="DG78" i="4"/>
  <c r="DP22" i="4"/>
  <c r="DN64" i="4"/>
  <c r="DJ43" i="4"/>
  <c r="DH85" i="4"/>
  <c r="DO10" i="4"/>
  <c r="DM52" i="4"/>
  <c r="DJ20" i="4"/>
  <c r="DH62" i="4"/>
  <c r="DK25" i="4"/>
  <c r="DI67" i="4"/>
  <c r="DG14" i="4"/>
  <c r="DE56" i="4"/>
  <c r="DE54" i="4" s="1"/>
  <c r="DK35" i="4"/>
  <c r="DI77" i="4"/>
  <c r="DG44" i="4"/>
  <c r="DE86" i="4"/>
  <c r="DE83" i="4" s="1"/>
  <c r="DI15" i="4"/>
  <c r="DG57" i="4"/>
  <c r="DK16" i="4"/>
  <c r="DI58" i="4"/>
  <c r="DM34" i="4"/>
  <c r="DK76" i="4"/>
  <c r="DI37" i="4"/>
  <c r="DG79" i="4"/>
  <c r="DI28" i="4"/>
  <c r="DG70" i="4"/>
  <c r="DG11" i="4"/>
  <c r="DE53" i="4"/>
  <c r="DE50" i="4" s="1"/>
  <c r="DM33" i="4"/>
  <c r="DK75" i="4"/>
  <c r="DI40" i="4"/>
  <c r="DG82" i="4"/>
  <c r="DH29" i="4"/>
  <c r="DF71" i="4"/>
  <c r="DH30" i="4"/>
  <c r="DF72" i="4"/>
  <c r="DJ17" i="4"/>
  <c r="DH59" i="4"/>
  <c r="DG24" i="4"/>
  <c r="DF66" i="4" s="1"/>
  <c r="DF65" i="4" s="1"/>
  <c r="DF23" i="4"/>
  <c r="DG13" i="4"/>
  <c r="DF55" i="4" s="1"/>
  <c r="DF12" i="4"/>
  <c r="DH42" i="4"/>
  <c r="DG84" i="4" s="1"/>
  <c r="DG41" i="4"/>
  <c r="DE45" i="4"/>
  <c r="DG39" i="4"/>
  <c r="DF81" i="4" s="1"/>
  <c r="DF80" i="4" s="1"/>
  <c r="DF38" i="4"/>
  <c r="DH19" i="4"/>
  <c r="DG61" i="4" s="1"/>
  <c r="DG60" i="4" s="1"/>
  <c r="DG18" i="4"/>
  <c r="DG9" i="4"/>
  <c r="DF51" i="4" s="1"/>
  <c r="DF8" i="4"/>
  <c r="DG32" i="4"/>
  <c r="DF74" i="4" s="1"/>
  <c r="DF31" i="4"/>
  <c r="DG27" i="4"/>
  <c r="DF69" i="4" s="1"/>
  <c r="DF26" i="4"/>
  <c r="DE73" i="4"/>
  <c r="DD87" i="4"/>
  <c r="DH10" i="11" l="1"/>
  <c r="DI10" i="11" s="1"/>
  <c r="CA20" i="11"/>
  <c r="BZ17" i="9"/>
  <c r="BZ16" i="9" s="1"/>
  <c r="BZ21" i="9"/>
  <c r="BZ20" i="9" s="1"/>
  <c r="CA52" i="7" s="1"/>
  <c r="CA50" i="7" s="1"/>
  <c r="CA55" i="7" s="1"/>
  <c r="BY24" i="9"/>
  <c r="CA21" i="11" s="1"/>
  <c r="BZ10" i="12"/>
  <c r="BZ40" i="7"/>
  <c r="BZ9" i="11"/>
  <c r="BZ6" i="11" s="1"/>
  <c r="BZ4" i="11" s="1"/>
  <c r="BY48" i="3"/>
  <c r="BX9" i="8" s="1"/>
  <c r="BX10" i="8" s="1"/>
  <c r="BY11" i="8" s="1"/>
  <c r="BZ51" i="7" s="1"/>
  <c r="BZ18" i="11"/>
  <c r="BZ15" i="11" s="1"/>
  <c r="CA11" i="11"/>
  <c r="CD29" i="10"/>
  <c r="CF12" i="11" s="1"/>
  <c r="CE23" i="10"/>
  <c r="DD12" i="7"/>
  <c r="DB16" i="11"/>
  <c r="DE16" i="7"/>
  <c r="DD14" i="3"/>
  <c r="BZ23" i="11"/>
  <c r="BY14" i="11"/>
  <c r="BZ46" i="3"/>
  <c r="BZ41" i="7" s="1"/>
  <c r="DE13" i="7"/>
  <c r="DE15" i="3"/>
  <c r="DD99" i="4"/>
  <c r="DE18" i="3" s="1"/>
  <c r="CX8" i="11"/>
  <c r="CX17" i="11"/>
  <c r="CJ27" i="9"/>
  <c r="DF68" i="4"/>
  <c r="DL35" i="4"/>
  <c r="DJ77" i="4"/>
  <c r="DP10" i="4"/>
  <c r="DN52" i="4"/>
  <c r="DI30" i="4"/>
  <c r="DG72" i="4"/>
  <c r="DH11" i="4"/>
  <c r="DF53" i="4"/>
  <c r="DF50" i="4" s="1"/>
  <c r="DL16" i="4"/>
  <c r="DJ58" i="4"/>
  <c r="DI29" i="4"/>
  <c r="DG71" i="4"/>
  <c r="DJ28" i="4"/>
  <c r="DH70" i="4"/>
  <c r="DJ15" i="4"/>
  <c r="DH57" i="4"/>
  <c r="DL25" i="4"/>
  <c r="DJ67" i="4"/>
  <c r="DQ22" i="4"/>
  <c r="DO64" i="4"/>
  <c r="DH14" i="4"/>
  <c r="DF56" i="4"/>
  <c r="DF54" i="4" s="1"/>
  <c r="DJ40" i="4"/>
  <c r="DH82" i="4"/>
  <c r="DK43" i="4"/>
  <c r="DI85" i="4"/>
  <c r="DJ37" i="4"/>
  <c r="DH79" i="4"/>
  <c r="DH44" i="4"/>
  <c r="DF86" i="4"/>
  <c r="DF83" i="4" s="1"/>
  <c r="DK20" i="4"/>
  <c r="DI62" i="4"/>
  <c r="DJ36" i="4"/>
  <c r="DH78" i="4"/>
  <c r="DK17" i="4"/>
  <c r="DI59" i="4"/>
  <c r="DN33" i="4"/>
  <c r="DL75" i="4"/>
  <c r="DN34" i="4"/>
  <c r="DL76" i="4"/>
  <c r="DF45" i="4"/>
  <c r="DE87" i="4"/>
  <c r="DH27" i="4"/>
  <c r="DG69" i="4" s="1"/>
  <c r="DG26" i="4"/>
  <c r="DH32" i="4"/>
  <c r="DG74" i="4" s="1"/>
  <c r="DG31" i="4"/>
  <c r="DH13" i="4"/>
  <c r="DG55" i="4" s="1"/>
  <c r="DG12" i="4"/>
  <c r="DI42" i="4"/>
  <c r="DH84" i="4" s="1"/>
  <c r="DH9" i="4"/>
  <c r="DG51" i="4" s="1"/>
  <c r="DG8" i="4"/>
  <c r="DI19" i="4"/>
  <c r="DH61" i="4" s="1"/>
  <c r="DH60" i="4" s="1"/>
  <c r="DH18" i="4"/>
  <c r="DH39" i="4"/>
  <c r="DG81" i="4" s="1"/>
  <c r="DG80" i="4" s="1"/>
  <c r="DG38" i="4"/>
  <c r="DH24" i="4"/>
  <c r="DG66" i="4" s="1"/>
  <c r="DG23" i="4"/>
  <c r="DG65" i="4"/>
  <c r="DF73" i="4"/>
  <c r="DI19" i="11" l="1"/>
  <c r="DJ19" i="11" s="1"/>
  <c r="DE12" i="7"/>
  <c r="BZ39" i="7"/>
  <c r="BZ8" i="7" s="1"/>
  <c r="BZ42" i="7" s="1"/>
  <c r="BZ24" i="11"/>
  <c r="BZ22" i="11" s="1"/>
  <c r="CA10" i="12"/>
  <c r="CB40" i="7" s="1"/>
  <c r="CA40" i="7"/>
  <c r="BY49" i="3"/>
  <c r="BZ25" i="9"/>
  <c r="CA32" i="7"/>
  <c r="CA29" i="7" s="1"/>
  <c r="CA34" i="3"/>
  <c r="CA31" i="3" s="1"/>
  <c r="CE22" i="10"/>
  <c r="CF44" i="3" s="1"/>
  <c r="CE30" i="10"/>
  <c r="DC16" i="11"/>
  <c r="DC7" i="11"/>
  <c r="DD7" i="11" s="1"/>
  <c r="DF16" i="7"/>
  <c r="DE14" i="3"/>
  <c r="BZ48" i="3"/>
  <c r="CA24" i="11" s="1"/>
  <c r="DF15" i="3"/>
  <c r="DE99" i="4"/>
  <c r="DF18" i="3" s="1"/>
  <c r="DF13" i="7"/>
  <c r="BZ50" i="7"/>
  <c r="BZ55" i="7" s="1"/>
  <c r="CA25" i="11"/>
  <c r="CY8" i="11"/>
  <c r="CY17" i="11"/>
  <c r="CK19" i="9"/>
  <c r="CK23" i="9"/>
  <c r="CK27" i="9" s="1"/>
  <c r="DG68" i="4"/>
  <c r="DO34" i="4"/>
  <c r="DM76" i="4"/>
  <c r="DK40" i="4"/>
  <c r="DI82" i="4"/>
  <c r="DI44" i="4"/>
  <c r="DG86" i="4"/>
  <c r="DG83" i="4" s="1"/>
  <c r="DJ30" i="4"/>
  <c r="DH72" i="4"/>
  <c r="DL17" i="4"/>
  <c r="DJ59" i="4"/>
  <c r="DK37" i="4"/>
  <c r="DI79" i="4"/>
  <c r="DK15" i="4"/>
  <c r="DI57" i="4"/>
  <c r="DJ29" i="4"/>
  <c r="DH71" i="4"/>
  <c r="DK36" i="4"/>
  <c r="DI78" i="4"/>
  <c r="DL43" i="4"/>
  <c r="DJ85" i="4"/>
  <c r="DL20" i="4"/>
  <c r="DJ62" i="4"/>
  <c r="DI11" i="4"/>
  <c r="DG53" i="4"/>
  <c r="DG50" i="4" s="1"/>
  <c r="DO33" i="4"/>
  <c r="DM75" i="4"/>
  <c r="DI14" i="4"/>
  <c r="DG56" i="4"/>
  <c r="DG54" i="4" s="1"/>
  <c r="DK28" i="4"/>
  <c r="DI70" i="4"/>
  <c r="DH41" i="4"/>
  <c r="DR22" i="4"/>
  <c r="DQ64" i="4" s="1"/>
  <c r="DP64" i="4"/>
  <c r="DQ10" i="4"/>
  <c r="DO52" i="4"/>
  <c r="DM25" i="4"/>
  <c r="DK67" i="4"/>
  <c r="DM16" i="4"/>
  <c r="DK58" i="4"/>
  <c r="DM35" i="4"/>
  <c r="DK77" i="4"/>
  <c r="DI24" i="4"/>
  <c r="DH66" i="4" s="1"/>
  <c r="DH65" i="4" s="1"/>
  <c r="DH23" i="4"/>
  <c r="DJ42" i="4"/>
  <c r="DI84" i="4" s="1"/>
  <c r="DI41" i="4"/>
  <c r="DI13" i="4"/>
  <c r="DH55" i="4" s="1"/>
  <c r="DH12" i="4"/>
  <c r="DJ19" i="4"/>
  <c r="DI61" i="4" s="1"/>
  <c r="DI60" i="4" s="1"/>
  <c r="DI18" i="4"/>
  <c r="DI32" i="4"/>
  <c r="DH74" i="4" s="1"/>
  <c r="DH31" i="4"/>
  <c r="DG45" i="4"/>
  <c r="DI39" i="4"/>
  <c r="DH81" i="4" s="1"/>
  <c r="DH80" i="4" s="1"/>
  <c r="DH38" i="4"/>
  <c r="DI9" i="4"/>
  <c r="DH51" i="4" s="1"/>
  <c r="DH8" i="4"/>
  <c r="DI27" i="4"/>
  <c r="DH69" i="4" s="1"/>
  <c r="DH26" i="4"/>
  <c r="DF87" i="4"/>
  <c r="DG73" i="4"/>
  <c r="CA18" i="11" l="1"/>
  <c r="CA9" i="11"/>
  <c r="CA6" i="11" s="1"/>
  <c r="DJ10" i="11"/>
  <c r="DK10" i="11" s="1"/>
  <c r="DF12" i="7"/>
  <c r="BZ70" i="7"/>
  <c r="BZ71" i="7" s="1"/>
  <c r="CA69" i="7" s="1"/>
  <c r="CA5" i="11" s="1"/>
  <c r="CA21" i="9"/>
  <c r="CA17" i="9"/>
  <c r="CA16" i="9" s="1"/>
  <c r="BZ24" i="9"/>
  <c r="CB21" i="11" s="1"/>
  <c r="BZ7" i="12"/>
  <c r="BZ8" i="12" s="1"/>
  <c r="BZ9" i="12" s="1"/>
  <c r="CA41" i="3" s="1"/>
  <c r="CA13" i="3" s="1"/>
  <c r="CA42" i="3" s="1"/>
  <c r="CA46" i="3" s="1"/>
  <c r="CA41" i="7" s="1"/>
  <c r="CA39" i="7" s="1"/>
  <c r="CA8" i="7" s="1"/>
  <c r="CA42" i="7" s="1"/>
  <c r="CA70" i="7" s="1"/>
  <c r="CB11" i="11"/>
  <c r="CB20" i="11"/>
  <c r="CF23" i="10"/>
  <c r="CE29" i="10"/>
  <c r="CG12" i="11" s="1"/>
  <c r="BZ49" i="3"/>
  <c r="BY9" i="8"/>
  <c r="BY10" i="8" s="1"/>
  <c r="DD16" i="11"/>
  <c r="DG16" i="7"/>
  <c r="DF14" i="3"/>
  <c r="CA15" i="11"/>
  <c r="DG15" i="3"/>
  <c r="DF99" i="4"/>
  <c r="DG18" i="3" s="1"/>
  <c r="CA23" i="11"/>
  <c r="CA22" i="11" s="1"/>
  <c r="BZ14" i="11"/>
  <c r="DG13" i="7"/>
  <c r="CZ17" i="11"/>
  <c r="CZ8" i="11"/>
  <c r="CL19" i="9"/>
  <c r="CL23" i="9"/>
  <c r="DH68" i="4"/>
  <c r="DJ11" i="4"/>
  <c r="DH53" i="4"/>
  <c r="DH50" i="4" s="1"/>
  <c r="DL28" i="4"/>
  <c r="DJ70" i="4"/>
  <c r="DM20" i="4"/>
  <c r="DK62" i="4"/>
  <c r="DN25" i="4"/>
  <c r="DL67" i="4"/>
  <c r="DJ44" i="4"/>
  <c r="DJ41" i="4" s="1"/>
  <c r="DH86" i="4"/>
  <c r="DH83" i="4" s="1"/>
  <c r="DJ14" i="4"/>
  <c r="DH56" i="4"/>
  <c r="DH54" i="4" s="1"/>
  <c r="DM43" i="4"/>
  <c r="DK85" i="4"/>
  <c r="DL37" i="4"/>
  <c r="DJ79" i="4"/>
  <c r="DN16" i="4"/>
  <c r="DL58" i="4"/>
  <c r="DL40" i="4"/>
  <c r="DJ82" i="4"/>
  <c r="DP33" i="4"/>
  <c r="DN75" i="4"/>
  <c r="DL36" i="4"/>
  <c r="DJ78" i="4"/>
  <c r="DM17" i="4"/>
  <c r="DK59" i="4"/>
  <c r="DK29" i="4"/>
  <c r="DI71" i="4"/>
  <c r="DK30" i="4"/>
  <c r="DI72" i="4"/>
  <c r="DL15" i="4"/>
  <c r="DJ57" i="4"/>
  <c r="DR10" i="4"/>
  <c r="DQ52" i="4" s="1"/>
  <c r="DP52" i="4"/>
  <c r="DH45" i="4"/>
  <c r="DN35" i="4"/>
  <c r="DL77" i="4"/>
  <c r="DP34" i="4"/>
  <c r="DN76" i="4"/>
  <c r="DK19" i="4"/>
  <c r="DJ61" i="4" s="1"/>
  <c r="DJ18" i="4"/>
  <c r="DJ9" i="4"/>
  <c r="DI51" i="4" s="1"/>
  <c r="DI8" i="4"/>
  <c r="DJ13" i="4"/>
  <c r="DI55" i="4" s="1"/>
  <c r="DI12" i="4"/>
  <c r="DK42" i="4"/>
  <c r="DJ84" i="4" s="1"/>
  <c r="DJ27" i="4"/>
  <c r="DI69" i="4" s="1"/>
  <c r="DI26" i="4"/>
  <c r="DJ39" i="4"/>
  <c r="DI81" i="4" s="1"/>
  <c r="DI80" i="4" s="1"/>
  <c r="DI38" i="4"/>
  <c r="DJ32" i="4"/>
  <c r="DI74" i="4" s="1"/>
  <c r="DI31" i="4"/>
  <c r="DJ24" i="4"/>
  <c r="DI66" i="4" s="1"/>
  <c r="DI65" i="4" s="1"/>
  <c r="DI23" i="4"/>
  <c r="DH73" i="4"/>
  <c r="DG87" i="4"/>
  <c r="DJ60" i="4"/>
  <c r="DK19" i="11" l="1"/>
  <c r="DL19" i="11" s="1"/>
  <c r="CA71" i="7"/>
  <c r="CB69" i="7" s="1"/>
  <c r="CB5" i="11" s="1"/>
  <c r="CA4" i="11"/>
  <c r="CB32" i="7"/>
  <c r="CB29" i="7" s="1"/>
  <c r="CB34" i="3"/>
  <c r="CB31" i="3" s="1"/>
  <c r="CA7" i="12" s="1"/>
  <c r="CA8" i="12" s="1"/>
  <c r="CA9" i="12" s="1"/>
  <c r="CB10" i="12" s="1"/>
  <c r="CA25" i="9"/>
  <c r="CA20" i="9"/>
  <c r="CB52" i="7" s="1"/>
  <c r="CB50" i="7" s="1"/>
  <c r="CB55" i="7" s="1"/>
  <c r="CF22" i="10"/>
  <c r="CG44" i="3" s="1"/>
  <c r="CF30" i="10"/>
  <c r="DE16" i="11"/>
  <c r="DE7" i="11"/>
  <c r="DG12" i="7"/>
  <c r="DH16" i="7"/>
  <c r="DG14" i="3"/>
  <c r="CA48" i="3"/>
  <c r="CA49" i="3" s="1"/>
  <c r="CB9" i="11"/>
  <c r="CB18" i="11"/>
  <c r="CB23" i="11"/>
  <c r="CA14" i="11"/>
  <c r="DG99" i="4"/>
  <c r="DH18" i="3" s="1"/>
  <c r="DH15" i="3"/>
  <c r="DH13" i="7"/>
  <c r="DA8" i="11"/>
  <c r="DA17" i="11"/>
  <c r="CL27" i="9"/>
  <c r="DI68" i="4"/>
  <c r="DH87" i="4"/>
  <c r="DM15" i="4"/>
  <c r="DK57" i="4"/>
  <c r="DM36" i="4"/>
  <c r="DK78" i="4"/>
  <c r="DM37" i="4"/>
  <c r="DK79" i="4"/>
  <c r="DO25" i="4"/>
  <c r="DM67" i="4"/>
  <c r="DQ34" i="4"/>
  <c r="DO76" i="4"/>
  <c r="DL30" i="4"/>
  <c r="DJ72" i="4"/>
  <c r="DO35" i="4"/>
  <c r="DM77" i="4"/>
  <c r="DL29" i="4"/>
  <c r="DJ71" i="4"/>
  <c r="DM40" i="4"/>
  <c r="DK82" i="4"/>
  <c r="DK14" i="4"/>
  <c r="DI56" i="4"/>
  <c r="DI54" i="4" s="1"/>
  <c r="DM28" i="4"/>
  <c r="DK70" i="4"/>
  <c r="DQ33" i="4"/>
  <c r="DO75" i="4"/>
  <c r="DN20" i="4"/>
  <c r="DL62" i="4"/>
  <c r="DK44" i="4"/>
  <c r="DI86" i="4"/>
  <c r="DI83" i="4" s="1"/>
  <c r="DN43" i="4"/>
  <c r="DL85" i="4"/>
  <c r="DN17" i="4"/>
  <c r="DL59" i="4"/>
  <c r="DO16" i="4"/>
  <c r="DM58" i="4"/>
  <c r="DK11" i="4"/>
  <c r="DI53" i="4"/>
  <c r="DI50" i="4" s="1"/>
  <c r="DK24" i="4"/>
  <c r="DJ66" i="4" s="1"/>
  <c r="DJ65" i="4" s="1"/>
  <c r="DJ23" i="4"/>
  <c r="DL42" i="4"/>
  <c r="DK84" i="4" s="1"/>
  <c r="DK32" i="4"/>
  <c r="DJ74" i="4" s="1"/>
  <c r="DJ31" i="4"/>
  <c r="DK39" i="4"/>
  <c r="DJ81" i="4" s="1"/>
  <c r="DJ80" i="4" s="1"/>
  <c r="DJ38" i="4"/>
  <c r="DK9" i="4"/>
  <c r="DJ51" i="4" s="1"/>
  <c r="DJ8" i="4"/>
  <c r="DK13" i="4"/>
  <c r="DJ55" i="4" s="1"/>
  <c r="DJ12" i="4"/>
  <c r="DI45" i="4"/>
  <c r="DK27" i="4"/>
  <c r="DJ69" i="4" s="1"/>
  <c r="DJ26" i="4"/>
  <c r="DL19" i="4"/>
  <c r="DK61" i="4" s="1"/>
  <c r="DK60" i="4" s="1"/>
  <c r="DK18" i="4"/>
  <c r="DI73" i="4"/>
  <c r="DL10" i="11" l="1"/>
  <c r="DM10" i="11" s="1"/>
  <c r="DH12" i="7"/>
  <c r="DF7" i="11"/>
  <c r="CB41" i="3"/>
  <c r="CB13" i="3" s="1"/>
  <c r="CB42" i="3" s="1"/>
  <c r="CB46" i="3" s="1"/>
  <c r="CB41" i="7" s="1"/>
  <c r="CB39" i="7" s="1"/>
  <c r="CB8" i="7" s="1"/>
  <c r="CB42" i="7" s="1"/>
  <c r="CB70" i="7" s="1"/>
  <c r="CB71" i="7" s="1"/>
  <c r="CC69" i="7" s="1"/>
  <c r="CC5" i="11" s="1"/>
  <c r="CB17" i="9"/>
  <c r="CB16" i="9" s="1"/>
  <c r="CA24" i="9"/>
  <c r="CC21" i="11" s="1"/>
  <c r="CB21" i="9"/>
  <c r="CB20" i="9" s="1"/>
  <c r="CC52" i="7" s="1"/>
  <c r="CC50" i="7" s="1"/>
  <c r="CC55" i="7" s="1"/>
  <c r="CC20" i="11"/>
  <c r="CC11" i="11"/>
  <c r="CF29" i="10"/>
  <c r="CH12" i="11" s="1"/>
  <c r="CG23" i="10"/>
  <c r="BZ9" i="8"/>
  <c r="BZ10" i="8" s="1"/>
  <c r="CB24" i="11"/>
  <c r="CB22" i="11" s="1"/>
  <c r="DF16" i="11"/>
  <c r="DG16" i="11" s="1"/>
  <c r="DI16" i="7"/>
  <c r="DH14" i="3"/>
  <c r="CB15" i="11"/>
  <c r="CB6" i="11"/>
  <c r="CB4" i="11" s="1"/>
  <c r="CC40" i="7"/>
  <c r="CC10" i="12"/>
  <c r="DI13" i="7"/>
  <c r="DI15" i="3"/>
  <c r="DH99" i="4"/>
  <c r="DI18" i="3" s="1"/>
  <c r="DB17" i="11"/>
  <c r="DB8" i="11"/>
  <c r="CM19" i="9"/>
  <c r="CM23" i="9"/>
  <c r="CM27" i="9" s="1"/>
  <c r="DJ68" i="4"/>
  <c r="DO17" i="4"/>
  <c r="DM59" i="4"/>
  <c r="DR33" i="4"/>
  <c r="DQ75" i="4" s="1"/>
  <c r="DP75" i="4"/>
  <c r="DM29" i="4"/>
  <c r="DK71" i="4"/>
  <c r="DP25" i="4"/>
  <c r="DN67" i="4"/>
  <c r="DN28" i="4"/>
  <c r="DL70" i="4"/>
  <c r="DN37" i="4"/>
  <c r="DL79" i="4"/>
  <c r="DL11" i="4"/>
  <c r="DJ53" i="4"/>
  <c r="DJ50" i="4" s="1"/>
  <c r="DO43" i="4"/>
  <c r="DM85" i="4"/>
  <c r="DP35" i="4"/>
  <c r="DN77" i="4"/>
  <c r="DL44" i="4"/>
  <c r="DL41" i="4" s="1"/>
  <c r="DJ86" i="4"/>
  <c r="DJ83" i="4" s="1"/>
  <c r="DL14" i="4"/>
  <c r="DJ56" i="4"/>
  <c r="DM30" i="4"/>
  <c r="DK72" i="4"/>
  <c r="DN36" i="4"/>
  <c r="DL78" i="4"/>
  <c r="DP16" i="4"/>
  <c r="DN58" i="4"/>
  <c r="DK41" i="4"/>
  <c r="DO20" i="4"/>
  <c r="DM62" i="4"/>
  <c r="DN40" i="4"/>
  <c r="DL82" i="4"/>
  <c r="DR34" i="4"/>
  <c r="DQ76" i="4" s="1"/>
  <c r="DP76" i="4"/>
  <c r="DN15" i="4"/>
  <c r="DL57" i="4"/>
  <c r="DI87" i="4"/>
  <c r="DL39" i="4"/>
  <c r="DK81" i="4" s="1"/>
  <c r="DK80" i="4" s="1"/>
  <c r="DK38" i="4"/>
  <c r="DL27" i="4"/>
  <c r="DK69" i="4" s="1"/>
  <c r="DK26" i="4"/>
  <c r="DL13" i="4"/>
  <c r="DK55" i="4" s="1"/>
  <c r="DK12" i="4"/>
  <c r="DM42" i="4"/>
  <c r="DL84" i="4" s="1"/>
  <c r="DJ45" i="4"/>
  <c r="DM19" i="4"/>
  <c r="DL61" i="4" s="1"/>
  <c r="DL60" i="4" s="1"/>
  <c r="DL18" i="4"/>
  <c r="DL32" i="4"/>
  <c r="DK74" i="4" s="1"/>
  <c r="DK31" i="4"/>
  <c r="DL9" i="4"/>
  <c r="DK51" i="4" s="1"/>
  <c r="DK8" i="4"/>
  <c r="DL24" i="4"/>
  <c r="DK66" i="4" s="1"/>
  <c r="DK65" i="4" s="1"/>
  <c r="DK23" i="4"/>
  <c r="DJ54" i="4"/>
  <c r="DJ73" i="4"/>
  <c r="DM19" i="11" l="1"/>
  <c r="DN19" i="11" s="1"/>
  <c r="CB25" i="9"/>
  <c r="CC21" i="9" s="1"/>
  <c r="CB24" i="9"/>
  <c r="CD21" i="11" s="1"/>
  <c r="CC17" i="9"/>
  <c r="CC16" i="9" s="1"/>
  <c r="CD32" i="7" s="1"/>
  <c r="CD29" i="7" s="1"/>
  <c r="CC34" i="3"/>
  <c r="CC31" i="3" s="1"/>
  <c r="CB7" i="12" s="1"/>
  <c r="CB8" i="12" s="1"/>
  <c r="CB9" i="12" s="1"/>
  <c r="CC41" i="3" s="1"/>
  <c r="CC13" i="3" s="1"/>
  <c r="CC42" i="3" s="1"/>
  <c r="CC32" i="7"/>
  <c r="CC29" i="7" s="1"/>
  <c r="CG22" i="10"/>
  <c r="CH44" i="3" s="1"/>
  <c r="CG30" i="10"/>
  <c r="DI12" i="7"/>
  <c r="DG7" i="11"/>
  <c r="DJ16" i="7"/>
  <c r="DI14" i="3"/>
  <c r="CC9" i="11"/>
  <c r="CC18" i="11"/>
  <c r="DJ13" i="7"/>
  <c r="DJ12" i="7" s="1"/>
  <c r="CC23" i="11"/>
  <c r="CB14" i="11"/>
  <c r="CB48" i="3"/>
  <c r="CD10" i="12"/>
  <c r="CE40" i="7" s="1"/>
  <c r="CD40" i="7"/>
  <c r="DJ15" i="3"/>
  <c r="DI99" i="4"/>
  <c r="DJ18" i="3" s="1"/>
  <c r="CC25" i="9"/>
  <c r="CC20" i="9"/>
  <c r="CD52" i="7" s="1"/>
  <c r="DC8" i="11"/>
  <c r="DC17" i="11"/>
  <c r="CN19" i="9"/>
  <c r="CN23" i="9"/>
  <c r="DK68" i="4"/>
  <c r="DN30" i="4"/>
  <c r="DL72" i="4"/>
  <c r="DP43" i="4"/>
  <c r="DN85" i="4"/>
  <c r="DQ25" i="4"/>
  <c r="DO67" i="4"/>
  <c r="DP20" i="4"/>
  <c r="DN62" i="4"/>
  <c r="DO15" i="4"/>
  <c r="DM57" i="4"/>
  <c r="DM14" i="4"/>
  <c r="DK56" i="4"/>
  <c r="DK54" i="4" s="1"/>
  <c r="DM11" i="4"/>
  <c r="DK53" i="4"/>
  <c r="DK50" i="4" s="1"/>
  <c r="DN29" i="4"/>
  <c r="DL71" i="4"/>
  <c r="DQ16" i="4"/>
  <c r="DO58" i="4"/>
  <c r="DM44" i="4"/>
  <c r="DK86" i="4"/>
  <c r="DK83" i="4" s="1"/>
  <c r="DO37" i="4"/>
  <c r="DM79" i="4"/>
  <c r="DO36" i="4"/>
  <c r="DM78" i="4"/>
  <c r="DQ35" i="4"/>
  <c r="DO77" i="4"/>
  <c r="DO28" i="4"/>
  <c r="DM70" i="4"/>
  <c r="DP17" i="4"/>
  <c r="DN59" i="4"/>
  <c r="DO40" i="4"/>
  <c r="DM82" i="4"/>
  <c r="DK45" i="4"/>
  <c r="DN42" i="4"/>
  <c r="DM84" i="4" s="1"/>
  <c r="DM41" i="4"/>
  <c r="DM9" i="4"/>
  <c r="DL51" i="4" s="1"/>
  <c r="DL8" i="4"/>
  <c r="DM13" i="4"/>
  <c r="DL55" i="4" s="1"/>
  <c r="DL12" i="4"/>
  <c r="DM27" i="4"/>
  <c r="DL69" i="4" s="1"/>
  <c r="DL26" i="4"/>
  <c r="DM32" i="4"/>
  <c r="DL74" i="4" s="1"/>
  <c r="DL31" i="4"/>
  <c r="DN19" i="4"/>
  <c r="DM61" i="4" s="1"/>
  <c r="DM60" i="4" s="1"/>
  <c r="DM18" i="4"/>
  <c r="DM24" i="4"/>
  <c r="DL66" i="4" s="1"/>
  <c r="DL65" i="4" s="1"/>
  <c r="DL23" i="4"/>
  <c r="DM39" i="4"/>
  <c r="DL81" i="4" s="1"/>
  <c r="DL80" i="4" s="1"/>
  <c r="DL38" i="4"/>
  <c r="DK73" i="4"/>
  <c r="DJ87" i="4"/>
  <c r="DN10" i="11" l="1"/>
  <c r="DO10" i="11" s="1"/>
  <c r="CD34" i="3"/>
  <c r="CD31" i="3" s="1"/>
  <c r="CD11" i="11"/>
  <c r="CD20" i="11"/>
  <c r="CH23" i="10"/>
  <c r="CG29" i="10"/>
  <c r="CI12" i="11" s="1"/>
  <c r="DH7" i="11"/>
  <c r="DH16" i="11"/>
  <c r="DK16" i="7"/>
  <c r="DJ14" i="3"/>
  <c r="CC15" i="11"/>
  <c r="CC6" i="11"/>
  <c r="CC4" i="11" s="1"/>
  <c r="CC24" i="11"/>
  <c r="CC22" i="11" s="1"/>
  <c r="CB49" i="3"/>
  <c r="CA9" i="8"/>
  <c r="CA10" i="8" s="1"/>
  <c r="DK13" i="7"/>
  <c r="CC46" i="3"/>
  <c r="CC41" i="7" s="1"/>
  <c r="CC39" i="7" s="1"/>
  <c r="CC8" i="7" s="1"/>
  <c r="CC42" i="7" s="1"/>
  <c r="CC70" i="7" s="1"/>
  <c r="CC71" i="7" s="1"/>
  <c r="CD69" i="7" s="1"/>
  <c r="CD5" i="11" s="1"/>
  <c r="CD21" i="9"/>
  <c r="CD17" i="9"/>
  <c r="CD16" i="9" s="1"/>
  <c r="CC24" i="9"/>
  <c r="CE21" i="11" s="1"/>
  <c r="CC7" i="12"/>
  <c r="CC8" i="12" s="1"/>
  <c r="CC9" i="12" s="1"/>
  <c r="DK15" i="3"/>
  <c r="DJ99" i="4"/>
  <c r="DK18" i="3" s="1"/>
  <c r="DD17" i="11"/>
  <c r="DD8" i="11"/>
  <c r="CN27" i="9"/>
  <c r="DL68" i="4"/>
  <c r="DK87" i="4"/>
  <c r="DR35" i="4"/>
  <c r="DQ77" i="4" s="1"/>
  <c r="DP77" i="4"/>
  <c r="DQ20" i="4"/>
  <c r="DO62" i="4"/>
  <c r="DQ17" i="4"/>
  <c r="DO59" i="4"/>
  <c r="DP37" i="4"/>
  <c r="DN79" i="4"/>
  <c r="DN11" i="4"/>
  <c r="DL53" i="4"/>
  <c r="DL50" i="4"/>
  <c r="DR25" i="4"/>
  <c r="DQ67" i="4" s="1"/>
  <c r="DP67" i="4"/>
  <c r="DP28" i="4"/>
  <c r="DN70" i="4"/>
  <c r="DN44" i="4"/>
  <c r="DN41" i="4" s="1"/>
  <c r="DL86" i="4"/>
  <c r="DL83" i="4" s="1"/>
  <c r="DN14" i="4"/>
  <c r="DL56" i="4"/>
  <c r="DQ43" i="4"/>
  <c r="DO85" i="4"/>
  <c r="DR16" i="4"/>
  <c r="DQ58" i="4" s="1"/>
  <c r="DP58" i="4"/>
  <c r="DP15" i="4"/>
  <c r="DN57" i="4"/>
  <c r="DO30" i="4"/>
  <c r="DM72" i="4"/>
  <c r="DP40" i="4"/>
  <c r="DN82" i="4"/>
  <c r="DP36" i="4"/>
  <c r="DN78" i="4"/>
  <c r="DO29" i="4"/>
  <c r="DM71" i="4"/>
  <c r="DN39" i="4"/>
  <c r="DM81" i="4" s="1"/>
  <c r="DM80" i="4" s="1"/>
  <c r="DM38" i="4"/>
  <c r="DN27" i="4"/>
  <c r="DM69" i="4" s="1"/>
  <c r="DM26" i="4"/>
  <c r="DN9" i="4"/>
  <c r="DM51" i="4" s="1"/>
  <c r="DM8" i="4"/>
  <c r="DN24" i="4"/>
  <c r="DM66" i="4" s="1"/>
  <c r="DM65" i="4" s="1"/>
  <c r="DM23" i="4"/>
  <c r="DN13" i="4"/>
  <c r="DM55" i="4" s="1"/>
  <c r="DM12" i="4"/>
  <c r="DL45" i="4"/>
  <c r="DO19" i="4"/>
  <c r="DN61" i="4" s="1"/>
  <c r="DN60" i="4" s="1"/>
  <c r="DN18" i="4"/>
  <c r="DN32" i="4"/>
  <c r="DM74" i="4" s="1"/>
  <c r="DM31" i="4"/>
  <c r="DO42" i="4"/>
  <c r="DN84" i="4" s="1"/>
  <c r="DL54" i="4"/>
  <c r="DL73" i="4"/>
  <c r="DO19" i="11" l="1"/>
  <c r="DP19" i="11" s="1"/>
  <c r="DK12" i="7"/>
  <c r="DI16" i="11"/>
  <c r="CE11" i="11"/>
  <c r="CE20" i="11"/>
  <c r="CH22" i="10"/>
  <c r="CI44" i="3" s="1"/>
  <c r="CH30" i="10"/>
  <c r="DI7" i="11"/>
  <c r="DL16" i="7"/>
  <c r="DK14" i="3"/>
  <c r="CD9" i="11"/>
  <c r="CD18" i="11"/>
  <c r="CD41" i="3"/>
  <c r="CD13" i="3" s="1"/>
  <c r="CD42" i="3" s="1"/>
  <c r="DK99" i="4"/>
  <c r="DL18" i="3" s="1"/>
  <c r="DL15" i="3"/>
  <c r="CD23" i="11"/>
  <c r="CC14" i="11"/>
  <c r="CE32" i="7"/>
  <c r="CE29" i="7" s="1"/>
  <c r="CE34" i="3"/>
  <c r="CE31" i="3" s="1"/>
  <c r="DL13" i="7"/>
  <c r="CD25" i="9"/>
  <c r="CD20" i="9"/>
  <c r="CE52" i="7" s="1"/>
  <c r="CE50" i="7" s="1"/>
  <c r="CE55" i="7" s="1"/>
  <c r="CC48" i="3"/>
  <c r="DE8" i="11"/>
  <c r="DE17" i="11"/>
  <c r="CO19" i="9"/>
  <c r="CO23" i="9"/>
  <c r="DM68" i="4"/>
  <c r="DQ37" i="4"/>
  <c r="DO79" i="4"/>
  <c r="DQ36" i="4"/>
  <c r="DO78" i="4"/>
  <c r="DQ28" i="4"/>
  <c r="DO70" i="4"/>
  <c r="DQ40" i="4"/>
  <c r="DO82" i="4"/>
  <c r="DO14" i="4"/>
  <c r="DM56" i="4"/>
  <c r="DM54" i="4" s="1"/>
  <c r="DR17" i="4"/>
  <c r="DQ59" i="4" s="1"/>
  <c r="DP59" i="4"/>
  <c r="DR43" i="4"/>
  <c r="DQ85" i="4" s="1"/>
  <c r="DP85" i="4"/>
  <c r="DR20" i="4"/>
  <c r="DQ62" i="4" s="1"/>
  <c r="DP62" i="4"/>
  <c r="DP30" i="4"/>
  <c r="DN72" i="4"/>
  <c r="DO11" i="4"/>
  <c r="DM53" i="4"/>
  <c r="DM50" i="4" s="1"/>
  <c r="DP29" i="4"/>
  <c r="DN71" i="4"/>
  <c r="DQ15" i="4"/>
  <c r="DO57" i="4"/>
  <c r="DO44" i="4"/>
  <c r="DM86" i="4"/>
  <c r="DM83" i="4" s="1"/>
  <c r="DO24" i="4"/>
  <c r="DN66" i="4" s="1"/>
  <c r="DN23" i="4"/>
  <c r="DO32" i="4"/>
  <c r="DN74" i="4" s="1"/>
  <c r="DN31" i="4"/>
  <c r="DM45" i="4"/>
  <c r="DO9" i="4"/>
  <c r="DN51" i="4" s="1"/>
  <c r="DN8" i="4"/>
  <c r="DO27" i="4"/>
  <c r="DN69" i="4" s="1"/>
  <c r="DN26" i="4"/>
  <c r="DP42" i="4"/>
  <c r="DO84" i="4" s="1"/>
  <c r="DO41" i="4"/>
  <c r="DP19" i="4"/>
  <c r="DO61" i="4" s="1"/>
  <c r="DO18" i="4"/>
  <c r="DO13" i="4"/>
  <c r="DN55" i="4" s="1"/>
  <c r="DN12" i="4"/>
  <c r="DO39" i="4"/>
  <c r="DN81" i="4" s="1"/>
  <c r="DN80" i="4" s="1"/>
  <c r="DN38" i="4"/>
  <c r="DM73" i="4"/>
  <c r="DL87" i="4"/>
  <c r="DN65" i="4"/>
  <c r="DO60" i="4"/>
  <c r="DP10" i="11" l="1"/>
  <c r="DQ10" i="11" s="1"/>
  <c r="DL12" i="7"/>
  <c r="CF20" i="11"/>
  <c r="CH29" i="10"/>
  <c r="CJ12" i="11" s="1"/>
  <c r="CI23" i="10"/>
  <c r="CF11" i="11"/>
  <c r="DJ16" i="11"/>
  <c r="DJ7" i="11"/>
  <c r="DM16" i="7"/>
  <c r="DL14" i="3"/>
  <c r="CD15" i="11"/>
  <c r="CD6" i="11"/>
  <c r="CD4" i="11" s="1"/>
  <c r="CD24" i="11"/>
  <c r="CD22" i="11" s="1"/>
  <c r="CC49" i="3"/>
  <c r="CB9" i="8"/>
  <c r="CB10" i="8" s="1"/>
  <c r="CC11" i="8" s="1"/>
  <c r="CD51" i="7" s="1"/>
  <c r="CE21" i="9"/>
  <c r="CE20" i="9" s="1"/>
  <c r="CF52" i="7" s="1"/>
  <c r="CF50" i="7" s="1"/>
  <c r="CF55" i="7" s="1"/>
  <c r="CE17" i="9"/>
  <c r="CE16" i="9" s="1"/>
  <c r="CD24" i="9"/>
  <c r="CF21" i="11" s="1"/>
  <c r="DM13" i="7"/>
  <c r="DL99" i="4"/>
  <c r="DM18" i="3" s="1"/>
  <c r="DM15" i="3"/>
  <c r="CD7" i="12"/>
  <c r="CD8" i="12" s="1"/>
  <c r="CD9" i="12" s="1"/>
  <c r="CD46" i="3"/>
  <c r="CD41" i="7" s="1"/>
  <c r="CD39" i="7" s="1"/>
  <c r="CD8" i="7" s="1"/>
  <c r="CD42" i="7" s="1"/>
  <c r="DF8" i="11"/>
  <c r="DF17" i="11"/>
  <c r="CO27" i="9"/>
  <c r="DN68" i="4"/>
  <c r="DR15" i="4"/>
  <c r="DQ57" i="4" s="1"/>
  <c r="DP57" i="4"/>
  <c r="DR40" i="4"/>
  <c r="DQ82" i="4" s="1"/>
  <c r="DP82" i="4"/>
  <c r="DQ29" i="4"/>
  <c r="DO71" i="4"/>
  <c r="DR28" i="4"/>
  <c r="DQ70" i="4" s="1"/>
  <c r="DP70" i="4"/>
  <c r="DP11" i="4"/>
  <c r="DN53" i="4"/>
  <c r="DN50" i="4" s="1"/>
  <c r="DR36" i="4"/>
  <c r="DQ78" i="4" s="1"/>
  <c r="DP78" i="4"/>
  <c r="DP44" i="4"/>
  <c r="DP41" i="4" s="1"/>
  <c r="DN86" i="4"/>
  <c r="DN83" i="4" s="1"/>
  <c r="DQ30" i="4"/>
  <c r="DO72" i="4"/>
  <c r="DP14" i="4"/>
  <c r="DN56" i="4"/>
  <c r="DN54" i="4" s="1"/>
  <c r="DR37" i="4"/>
  <c r="DQ79" i="4" s="1"/>
  <c r="DP79" i="4"/>
  <c r="DM87" i="4"/>
  <c r="DN45" i="4"/>
  <c r="DP13" i="4"/>
  <c r="DO55" i="4" s="1"/>
  <c r="DO12" i="4"/>
  <c r="DP9" i="4"/>
  <c r="DO51" i="4" s="1"/>
  <c r="DO8" i="4"/>
  <c r="DP39" i="4"/>
  <c r="DO81" i="4" s="1"/>
  <c r="DO80" i="4" s="1"/>
  <c r="DO38" i="4"/>
  <c r="DP32" i="4"/>
  <c r="DO74" i="4" s="1"/>
  <c r="DO31" i="4"/>
  <c r="DP27" i="4"/>
  <c r="DO69" i="4" s="1"/>
  <c r="DO26" i="4"/>
  <c r="DQ42" i="4"/>
  <c r="DP84" i="4" s="1"/>
  <c r="DQ19" i="4"/>
  <c r="DP61" i="4" s="1"/>
  <c r="DP60" i="4" s="1"/>
  <c r="DP18" i="4"/>
  <c r="DP24" i="4"/>
  <c r="DO66" i="4" s="1"/>
  <c r="DO65" i="4" s="1"/>
  <c r="DO23" i="4"/>
  <c r="DN73" i="4"/>
  <c r="DQ19" i="11" l="1"/>
  <c r="DR19" i="11" s="1"/>
  <c r="DK7" i="11"/>
  <c r="DM12" i="7"/>
  <c r="CI22" i="10"/>
  <c r="CJ44" i="3" s="1"/>
  <c r="CI30" i="10"/>
  <c r="CE25" i="9"/>
  <c r="CE24" i="9" s="1"/>
  <c r="CG21" i="11" s="1"/>
  <c r="DK16" i="11"/>
  <c r="DN16" i="7"/>
  <c r="DM14" i="3"/>
  <c r="CE9" i="11"/>
  <c r="CE18" i="11"/>
  <c r="CF32" i="7"/>
  <c r="CF29" i="7" s="1"/>
  <c r="CF34" i="3"/>
  <c r="CF31" i="3" s="1"/>
  <c r="CG11" i="11" s="1"/>
  <c r="CE41" i="3"/>
  <c r="CE13" i="3" s="1"/>
  <c r="CE42" i="3" s="1"/>
  <c r="CE10" i="12"/>
  <c r="DN13" i="7"/>
  <c r="CD50" i="7"/>
  <c r="CD55" i="7" s="1"/>
  <c r="CD70" i="7" s="1"/>
  <c r="CD71" i="7" s="1"/>
  <c r="CE69" i="7" s="1"/>
  <c r="CE5" i="11" s="1"/>
  <c r="CE25" i="11"/>
  <c r="DM99" i="4"/>
  <c r="DN18" i="3" s="1"/>
  <c r="DN15" i="3"/>
  <c r="CD48" i="3"/>
  <c r="CE23" i="11"/>
  <c r="CD14" i="11"/>
  <c r="DG8" i="11"/>
  <c r="DG17" i="11"/>
  <c r="CP19" i="9"/>
  <c r="CP23" i="9"/>
  <c r="DO45" i="4"/>
  <c r="DO68" i="4"/>
  <c r="DR30" i="4"/>
  <c r="DQ72" i="4" s="1"/>
  <c r="DP72" i="4"/>
  <c r="DQ44" i="4"/>
  <c r="DQ41" i="4" s="1"/>
  <c r="DO86" i="4"/>
  <c r="DO83" i="4" s="1"/>
  <c r="DR29" i="4"/>
  <c r="DQ71" i="4" s="1"/>
  <c r="DP71" i="4"/>
  <c r="DQ14" i="4"/>
  <c r="DO56" i="4"/>
  <c r="DQ11" i="4"/>
  <c r="DO53" i="4"/>
  <c r="DO50" i="4" s="1"/>
  <c r="DN87" i="4"/>
  <c r="DQ32" i="4"/>
  <c r="DP74" i="4" s="1"/>
  <c r="DP31" i="4"/>
  <c r="DR19" i="4"/>
  <c r="DQ18" i="4"/>
  <c r="DQ39" i="4"/>
  <c r="DP81" i="4" s="1"/>
  <c r="DP80" i="4" s="1"/>
  <c r="DP38" i="4"/>
  <c r="DQ24" i="4"/>
  <c r="DP66" i="4" s="1"/>
  <c r="DP23" i="4"/>
  <c r="DQ9" i="4"/>
  <c r="DP51" i="4" s="1"/>
  <c r="DP8" i="4"/>
  <c r="DQ27" i="4"/>
  <c r="DP69" i="4" s="1"/>
  <c r="DP26" i="4"/>
  <c r="DQ13" i="4"/>
  <c r="DP55" i="4" s="1"/>
  <c r="DP12" i="4"/>
  <c r="DR42" i="4"/>
  <c r="DO54" i="4"/>
  <c r="DP65" i="4"/>
  <c r="DO73" i="4"/>
  <c r="DR10" i="11" l="1"/>
  <c r="DS10" i="11" s="1"/>
  <c r="DN12" i="7"/>
  <c r="CF21" i="9"/>
  <c r="CF17" i="9"/>
  <c r="CF16" i="9" s="1"/>
  <c r="CJ23" i="10"/>
  <c r="CI29" i="10"/>
  <c r="CK12" i="11" s="1"/>
  <c r="CG20" i="11"/>
  <c r="DL16" i="11"/>
  <c r="DL7" i="11"/>
  <c r="DM7" i="11" s="1"/>
  <c r="DO16" i="7"/>
  <c r="DN14" i="3"/>
  <c r="CE15" i="11"/>
  <c r="CE6" i="11"/>
  <c r="CE4" i="11" s="1"/>
  <c r="CF25" i="9"/>
  <c r="CF20" i="9"/>
  <c r="CG52" i="7" s="1"/>
  <c r="CG50" i="7" s="1"/>
  <c r="CG55" i="7" s="1"/>
  <c r="DO13" i="7"/>
  <c r="CG34" i="3"/>
  <c r="CG31" i="3" s="1"/>
  <c r="CG32" i="7"/>
  <c r="CG29" i="7" s="1"/>
  <c r="CF40" i="7"/>
  <c r="CF10" i="12"/>
  <c r="CE24" i="11"/>
  <c r="CE22" i="11" s="1"/>
  <c r="CD49" i="3"/>
  <c r="CC9" i="8"/>
  <c r="CC10" i="8" s="1"/>
  <c r="CE46" i="3"/>
  <c r="CE41" i="7" s="1"/>
  <c r="CE39" i="7" s="1"/>
  <c r="CE8" i="7" s="1"/>
  <c r="CE42" i="7" s="1"/>
  <c r="CE70" i="7" s="1"/>
  <c r="CE71" i="7" s="1"/>
  <c r="CF69" i="7" s="1"/>
  <c r="CF5" i="11" s="1"/>
  <c r="CE7" i="12"/>
  <c r="CE8" i="12" s="1"/>
  <c r="CE9" i="12" s="1"/>
  <c r="DO15" i="3"/>
  <c r="DN99" i="4"/>
  <c r="DO18" i="3" s="1"/>
  <c r="CP27" i="9"/>
  <c r="CQ19" i="9" s="1"/>
  <c r="DH17" i="11"/>
  <c r="DH8" i="11"/>
  <c r="DP68" i="4"/>
  <c r="DR14" i="4"/>
  <c r="DQ56" i="4" s="1"/>
  <c r="DP56" i="4"/>
  <c r="DP54" i="4" s="1"/>
  <c r="DR18" i="4"/>
  <c r="DQ61" i="4"/>
  <c r="DQ60" i="4" s="1"/>
  <c r="DR11" i="4"/>
  <c r="DQ53" i="4" s="1"/>
  <c r="DP53" i="4"/>
  <c r="DP50" i="4" s="1"/>
  <c r="DQ84" i="4"/>
  <c r="DR44" i="4"/>
  <c r="DQ86" i="4" s="1"/>
  <c r="DP86" i="4"/>
  <c r="DP83" i="4" s="1"/>
  <c r="DR24" i="4"/>
  <c r="DQ23" i="4"/>
  <c r="DR13" i="4"/>
  <c r="DQ12" i="4"/>
  <c r="DR27" i="4"/>
  <c r="DQ26" i="4"/>
  <c r="DP45" i="4"/>
  <c r="DR39" i="4"/>
  <c r="DQ38" i="4"/>
  <c r="DR9" i="4"/>
  <c r="DQ8" i="4"/>
  <c r="DR32" i="4"/>
  <c r="DQ31" i="4"/>
  <c r="DP73" i="4"/>
  <c r="DO87" i="4"/>
  <c r="DS19" i="11" l="1"/>
  <c r="DO12" i="7"/>
  <c r="CJ22" i="10"/>
  <c r="CK44" i="3" s="1"/>
  <c r="CJ30" i="10"/>
  <c r="CH20" i="11"/>
  <c r="CH11" i="11"/>
  <c r="DM16" i="11"/>
  <c r="CF9" i="11"/>
  <c r="CF6" i="11" s="1"/>
  <c r="CF4" i="11" s="1"/>
  <c r="DP16" i="7"/>
  <c r="DO14" i="3"/>
  <c r="CF18" i="11"/>
  <c r="CF23" i="11"/>
  <c r="CE14" i="11"/>
  <c r="CF7" i="12"/>
  <c r="CF8" i="12" s="1"/>
  <c r="CF9" i="12" s="1"/>
  <c r="CG41" i="3" s="1"/>
  <c r="CG13" i="3" s="1"/>
  <c r="CG42" i="3" s="1"/>
  <c r="CQ23" i="9"/>
  <c r="DP13" i="7"/>
  <c r="DO99" i="4"/>
  <c r="DP18" i="3" s="1"/>
  <c r="DP15" i="3"/>
  <c r="CF41" i="3"/>
  <c r="CF13" i="3" s="1"/>
  <c r="CF42" i="3" s="1"/>
  <c r="CG10" i="12"/>
  <c r="CH40" i="7" s="1"/>
  <c r="CG40" i="7"/>
  <c r="CE48" i="3"/>
  <c r="DR41" i="4"/>
  <c r="CG21" i="9"/>
  <c r="CG17" i="9"/>
  <c r="CG16" i="9" s="1"/>
  <c r="CF24" i="9"/>
  <c r="CH21" i="11" s="1"/>
  <c r="DI17" i="11"/>
  <c r="DI8" i="11"/>
  <c r="DR26" i="4"/>
  <c r="DQ69" i="4"/>
  <c r="DQ68" i="4" s="1"/>
  <c r="DR31" i="4"/>
  <c r="DQ74" i="4"/>
  <c r="DQ73" i="4" s="1"/>
  <c r="DR8" i="4"/>
  <c r="DQ51" i="4"/>
  <c r="DQ50" i="4" s="1"/>
  <c r="DR38" i="4"/>
  <c r="DQ81" i="4"/>
  <c r="DQ80" i="4" s="1"/>
  <c r="DR12" i="4"/>
  <c r="DQ55" i="4"/>
  <c r="DQ54" i="4" s="1"/>
  <c r="DR23" i="4"/>
  <c r="DQ66" i="4"/>
  <c r="DQ65" i="4" s="1"/>
  <c r="DQ83" i="4"/>
  <c r="DQ45" i="4"/>
  <c r="DP87" i="4"/>
  <c r="DP12" i="7" l="1"/>
  <c r="CJ29" i="10"/>
  <c r="CL12" i="11" s="1"/>
  <c r="CK23" i="10"/>
  <c r="DN16" i="11"/>
  <c r="DN7" i="11"/>
  <c r="DO7" i="11" s="1"/>
  <c r="DQ16" i="7"/>
  <c r="DP14" i="3"/>
  <c r="CF15" i="11"/>
  <c r="CG46" i="3"/>
  <c r="CG41" i="7" s="1"/>
  <c r="CG39" i="7" s="1"/>
  <c r="CG8" i="7" s="1"/>
  <c r="CG42" i="7" s="1"/>
  <c r="CG70" i="7" s="1"/>
  <c r="DQ87" i="4"/>
  <c r="CF24" i="11"/>
  <c r="CF22" i="11" s="1"/>
  <c r="CD9" i="8"/>
  <c r="CD10" i="8" s="1"/>
  <c r="CE49" i="3"/>
  <c r="CF46" i="3"/>
  <c r="CF48" i="3" s="1"/>
  <c r="CH32" i="7"/>
  <c r="CH29" i="7" s="1"/>
  <c r="CH34" i="3"/>
  <c r="CH31" i="3" s="1"/>
  <c r="CQ27" i="9"/>
  <c r="DP99" i="4"/>
  <c r="DQ18" i="3" s="1"/>
  <c r="DQ15" i="3"/>
  <c r="CG25" i="9"/>
  <c r="CG20" i="9"/>
  <c r="CH52" i="7" s="1"/>
  <c r="DQ13" i="7"/>
  <c r="DQ12" i="7" s="1"/>
  <c r="DJ8" i="11"/>
  <c r="DJ17" i="11"/>
  <c r="DR45" i="4"/>
  <c r="CK22" i="10" l="1"/>
  <c r="CL44" i="3" s="1"/>
  <c r="CK30" i="10"/>
  <c r="CI11" i="11"/>
  <c r="CI20" i="11"/>
  <c r="DO16" i="11"/>
  <c r="CG48" i="3"/>
  <c r="CG49" i="3" s="1"/>
  <c r="DR16" i="7"/>
  <c r="DQ14" i="3"/>
  <c r="CF41" i="7"/>
  <c r="CF39" i="7" s="1"/>
  <c r="CG9" i="11" s="1"/>
  <c r="DR13" i="7"/>
  <c r="CR23" i="9"/>
  <c r="CR27" i="9"/>
  <c r="CR19" i="9"/>
  <c r="CG23" i="11"/>
  <c r="CF14" i="11"/>
  <c r="CG24" i="11"/>
  <c r="CE9" i="8"/>
  <c r="CE10" i="8" s="1"/>
  <c r="CF49" i="3"/>
  <c r="DR15" i="3"/>
  <c r="DQ99" i="4"/>
  <c r="DR18" i="3" s="1"/>
  <c r="DR14" i="3" s="1"/>
  <c r="CG7" i="12"/>
  <c r="CG8" i="12" s="1"/>
  <c r="CG9" i="12" s="1"/>
  <c r="CH21" i="9"/>
  <c r="CH17" i="9"/>
  <c r="CH16" i="9" s="1"/>
  <c r="CG24" i="9"/>
  <c r="CI21" i="11" s="1"/>
  <c r="DK8" i="11"/>
  <c r="DK17" i="11"/>
  <c r="DR12" i="7" l="1"/>
  <c r="CF9" i="8"/>
  <c r="CF10" i="8" s="1"/>
  <c r="CH24" i="11"/>
  <c r="CK29" i="10"/>
  <c r="CM12" i="11" s="1"/>
  <c r="CL23" i="10"/>
  <c r="DP7" i="11"/>
  <c r="DP16" i="11"/>
  <c r="DQ16" i="11" s="1"/>
  <c r="CG11" i="8"/>
  <c r="CH51" i="7" s="1"/>
  <c r="CI25" i="11" s="1"/>
  <c r="CG6" i="11"/>
  <c r="CF8" i="7"/>
  <c r="CF42" i="7" s="1"/>
  <c r="CF70" i="7" s="1"/>
  <c r="CF71" i="7" s="1"/>
  <c r="CG69" i="7" s="1"/>
  <c r="CG18" i="11"/>
  <c r="CS23" i="9"/>
  <c r="CS27" i="9"/>
  <c r="CS19" i="9"/>
  <c r="CI32" i="7"/>
  <c r="CI29" i="7" s="1"/>
  <c r="CI34" i="3"/>
  <c r="CI31" i="3" s="1"/>
  <c r="CJ20" i="11" s="1"/>
  <c r="CH41" i="3"/>
  <c r="CH13" i="3" s="1"/>
  <c r="CH42" i="3" s="1"/>
  <c r="CH10" i="12"/>
  <c r="CH25" i="9"/>
  <c r="CH20" i="9"/>
  <c r="CI52" i="7" s="1"/>
  <c r="CI50" i="7" s="1"/>
  <c r="CI55" i="7" s="1"/>
  <c r="CG22" i="11"/>
  <c r="DL17" i="11"/>
  <c r="DL8" i="11"/>
  <c r="CL22" i="10" l="1"/>
  <c r="CM44" i="3" s="1"/>
  <c r="CL30" i="10"/>
  <c r="CH50" i="7"/>
  <c r="CH55" i="7" s="1"/>
  <c r="CJ11" i="11"/>
  <c r="DQ7" i="11"/>
  <c r="CG5" i="11"/>
  <c r="CG4" i="11" s="1"/>
  <c r="CG71" i="7"/>
  <c r="CH69" i="7" s="1"/>
  <c r="CH5" i="11" s="1"/>
  <c r="CH18" i="11"/>
  <c r="CG15" i="11"/>
  <c r="CG14" i="11" s="1"/>
  <c r="CH9" i="11"/>
  <c r="CH46" i="3"/>
  <c r="CH41" i="7" s="1"/>
  <c r="CH39" i="7" s="1"/>
  <c r="CH8" i="7" s="1"/>
  <c r="CH42" i="7" s="1"/>
  <c r="CH70" i="7" s="1"/>
  <c r="CI21" i="9"/>
  <c r="CI17" i="9"/>
  <c r="CI16" i="9" s="1"/>
  <c r="CH24" i="9"/>
  <c r="CJ21" i="11" s="1"/>
  <c r="CT19" i="9"/>
  <c r="CT23" i="9"/>
  <c r="CT27" i="9" s="1"/>
  <c r="CH23" i="11"/>
  <c r="CH22" i="11" s="1"/>
  <c r="CH7" i="12"/>
  <c r="CH8" i="12" s="1"/>
  <c r="CH9" i="12" s="1"/>
  <c r="CI10" i="12"/>
  <c r="CI40" i="7"/>
  <c r="DM17" i="11"/>
  <c r="DM8" i="11"/>
  <c r="CM23" i="10" l="1"/>
  <c r="CL29" i="10"/>
  <c r="CN12" i="11" s="1"/>
  <c r="CH71" i="7"/>
  <c r="CI69" i="7" s="1"/>
  <c r="CI5" i="11" s="1"/>
  <c r="CH48" i="3"/>
  <c r="CI24" i="11" s="1"/>
  <c r="DR16" i="11"/>
  <c r="DR7" i="11"/>
  <c r="DS7" i="11" s="1"/>
  <c r="CH6" i="11"/>
  <c r="CH4" i="11" s="1"/>
  <c r="CI9" i="11"/>
  <c r="CH15" i="11"/>
  <c r="CH14" i="11" s="1"/>
  <c r="CI18" i="11"/>
  <c r="CU23" i="9"/>
  <c r="CU27" i="9" s="1"/>
  <c r="CV23" i="9" s="1"/>
  <c r="CU19" i="9"/>
  <c r="CJ32" i="7"/>
  <c r="CJ29" i="7" s="1"/>
  <c r="CJ34" i="3"/>
  <c r="CJ31" i="3" s="1"/>
  <c r="CK11" i="11" s="1"/>
  <c r="CJ10" i="12"/>
  <c r="CK40" i="7" s="1"/>
  <c r="CJ40" i="7"/>
  <c r="CI41" i="3"/>
  <c r="CI13" i="3" s="1"/>
  <c r="CI42" i="3" s="1"/>
  <c r="CI25" i="9"/>
  <c r="CI20" i="9"/>
  <c r="CJ52" i="7" s="1"/>
  <c r="CJ50" i="7" s="1"/>
  <c r="CJ55" i="7" s="1"/>
  <c r="CI23" i="11"/>
  <c r="DN17" i="11"/>
  <c r="DN8" i="11"/>
  <c r="CH49" i="3" l="1"/>
  <c r="H12" i="13"/>
  <c r="CG9" i="8"/>
  <c r="CG10" i="8" s="1"/>
  <c r="CM22" i="10"/>
  <c r="CN44" i="3" s="1"/>
  <c r="CM30" i="10"/>
  <c r="CV19" i="9"/>
  <c r="CV27" i="9"/>
  <c r="CW19" i="9" s="1"/>
  <c r="CK20" i="11"/>
  <c r="DS16" i="11"/>
  <c r="CI15" i="11"/>
  <c r="CI6" i="11"/>
  <c r="CI4" i="11" s="1"/>
  <c r="CI46" i="3"/>
  <c r="CI41" i="7" s="1"/>
  <c r="CI39" i="7" s="1"/>
  <c r="CI8" i="7" s="1"/>
  <c r="CI42" i="7" s="1"/>
  <c r="CI70" i="7" s="1"/>
  <c r="CI71" i="7" s="1"/>
  <c r="CJ69" i="7" s="1"/>
  <c r="CJ5" i="11" s="1"/>
  <c r="CI7" i="12"/>
  <c r="CI8" i="12" s="1"/>
  <c r="CI9" i="12" s="1"/>
  <c r="CI22" i="11"/>
  <c r="CJ21" i="9"/>
  <c r="CJ17" i="9"/>
  <c r="CJ16" i="9" s="1"/>
  <c r="CI24" i="9"/>
  <c r="CK21" i="11" s="1"/>
  <c r="DO8" i="11"/>
  <c r="DO17" i="11"/>
  <c r="CW23" i="9" l="1"/>
  <c r="CN23" i="10"/>
  <c r="CN22" i="10" s="1"/>
  <c r="CO44" i="3" s="1"/>
  <c r="CM29" i="10"/>
  <c r="CO12" i="11" s="1"/>
  <c r="CN30" i="10"/>
  <c r="CO23" i="10" s="1"/>
  <c r="CO22" i="10" s="1"/>
  <c r="CP44" i="3" s="1"/>
  <c r="CI48" i="3"/>
  <c r="CJ24" i="11" s="1"/>
  <c r="CJ9" i="11"/>
  <c r="CJ6" i="11" s="1"/>
  <c r="CJ4" i="11" s="1"/>
  <c r="CJ18" i="11"/>
  <c r="CJ41" i="3"/>
  <c r="CJ13" i="3" s="1"/>
  <c r="CJ42" i="3" s="1"/>
  <c r="CK32" i="7"/>
  <c r="CK29" i="7" s="1"/>
  <c r="CK34" i="3"/>
  <c r="CK31" i="3" s="1"/>
  <c r="CJ25" i="9"/>
  <c r="CJ20" i="9"/>
  <c r="CK52" i="7" s="1"/>
  <c r="CK50" i="7" s="1"/>
  <c r="CK55" i="7" s="1"/>
  <c r="CJ23" i="11"/>
  <c r="CI14" i="11"/>
  <c r="DP17" i="11"/>
  <c r="DP8" i="11"/>
  <c r="CW27" i="9"/>
  <c r="CH9" i="8" l="1"/>
  <c r="CH10" i="8" s="1"/>
  <c r="CI49" i="3"/>
  <c r="CN29" i="10"/>
  <c r="CP12" i="11" s="1"/>
  <c r="CL20" i="11"/>
  <c r="CL11" i="11"/>
  <c r="CJ15" i="11"/>
  <c r="CJ7" i="12"/>
  <c r="CJ8" i="12" s="1"/>
  <c r="CJ9" i="12" s="1"/>
  <c r="CK21" i="9"/>
  <c r="CK20" i="9" s="1"/>
  <c r="CL52" i="7" s="1"/>
  <c r="CK17" i="9"/>
  <c r="CK16" i="9" s="1"/>
  <c r="CJ24" i="9"/>
  <c r="CL21" i="11" s="1"/>
  <c r="CJ46" i="3"/>
  <c r="CJ41" i="7" s="1"/>
  <c r="CJ39" i="7" s="1"/>
  <c r="CJ8" i="7" s="1"/>
  <c r="CJ42" i="7" s="1"/>
  <c r="CJ70" i="7" s="1"/>
  <c r="CJ71" i="7" s="1"/>
  <c r="CK69" i="7" s="1"/>
  <c r="CK5" i="11" s="1"/>
  <c r="CJ22" i="11"/>
  <c r="DQ8" i="11"/>
  <c r="DQ17" i="11"/>
  <c r="CO30" i="10"/>
  <c r="CX19" i="9"/>
  <c r="CX23" i="9"/>
  <c r="CX27" i="9" s="1"/>
  <c r="CK25" i="9" l="1"/>
  <c r="CK9" i="11"/>
  <c r="CJ48" i="3"/>
  <c r="CK18" i="11"/>
  <c r="CL21" i="9"/>
  <c r="CL17" i="9"/>
  <c r="CL16" i="9" s="1"/>
  <c r="CK24" i="9"/>
  <c r="CM21" i="11" s="1"/>
  <c r="CL34" i="3"/>
  <c r="CL31" i="3" s="1"/>
  <c r="CL32" i="7"/>
  <c r="CL29" i="7" s="1"/>
  <c r="CK23" i="11"/>
  <c r="CJ14" i="11"/>
  <c r="CK41" i="3"/>
  <c r="CK13" i="3" s="1"/>
  <c r="CK42" i="3" s="1"/>
  <c r="CK10" i="12"/>
  <c r="DR17" i="11"/>
  <c r="DR8" i="11"/>
  <c r="CP23" i="10"/>
  <c r="CP22" i="10" s="1"/>
  <c r="CQ44" i="3" s="1"/>
  <c r="CO29" i="10"/>
  <c r="CQ12" i="11" s="1"/>
  <c r="CY19" i="9"/>
  <c r="CY23" i="9"/>
  <c r="CK24" i="11" l="1"/>
  <c r="CM11" i="11"/>
  <c r="CI9" i="8"/>
  <c r="CI10" i="8" s="1"/>
  <c r="CJ49" i="3"/>
  <c r="CM20" i="11"/>
  <c r="CK15" i="11"/>
  <c r="CK6" i="11"/>
  <c r="CK4" i="11" s="1"/>
  <c r="CK7" i="12"/>
  <c r="CK8" i="12" s="1"/>
  <c r="CK9" i="12" s="1"/>
  <c r="CK22" i="11"/>
  <c r="CK46" i="3"/>
  <c r="CK41" i="7" s="1"/>
  <c r="CK39" i="7" s="1"/>
  <c r="CK8" i="7" s="1"/>
  <c r="CK42" i="7" s="1"/>
  <c r="CK70" i="7" s="1"/>
  <c r="CK71" i="7" s="1"/>
  <c r="CL69" i="7" s="1"/>
  <c r="CL5" i="11" s="1"/>
  <c r="CL40" i="7"/>
  <c r="CL10" i="12"/>
  <c r="CY27" i="9"/>
  <c r="CZ19" i="9" s="1"/>
  <c r="CM32" i="7"/>
  <c r="CM29" i="7" s="1"/>
  <c r="CM34" i="3"/>
  <c r="CM31" i="3" s="1"/>
  <c r="CL25" i="9"/>
  <c r="CL20" i="9"/>
  <c r="CM52" i="7" s="1"/>
  <c r="CM50" i="7" s="1"/>
  <c r="CM55" i="7" s="1"/>
  <c r="DS17" i="11"/>
  <c r="DS8" i="11"/>
  <c r="CP30" i="10"/>
  <c r="CZ23" i="9" l="1"/>
  <c r="CN20" i="11"/>
  <c r="CN11" i="11"/>
  <c r="CL9" i="11"/>
  <c r="CL6" i="11" s="1"/>
  <c r="CL4" i="11" s="1"/>
  <c r="CL18" i="11"/>
  <c r="CK48" i="3"/>
  <c r="CM10" i="12"/>
  <c r="CN40" i="7" s="1"/>
  <c r="CM40" i="7"/>
  <c r="CK14" i="11"/>
  <c r="CL23" i="11"/>
  <c r="CL7" i="12"/>
  <c r="CL8" i="12" s="1"/>
  <c r="CL9" i="12" s="1"/>
  <c r="CM41" i="3" s="1"/>
  <c r="CM13" i="3" s="1"/>
  <c r="CM42" i="3" s="1"/>
  <c r="CZ27" i="9"/>
  <c r="DA19" i="9" s="1"/>
  <c r="CM17" i="9"/>
  <c r="CM16" i="9" s="1"/>
  <c r="CM21" i="9"/>
  <c r="CL24" i="9"/>
  <c r="CN21" i="11" s="1"/>
  <c r="CL41" i="3"/>
  <c r="CL13" i="3" s="1"/>
  <c r="CL42" i="3" s="1"/>
  <c r="CQ23" i="10"/>
  <c r="CQ22" i="10" s="1"/>
  <c r="CR44" i="3" s="1"/>
  <c r="CP29" i="10"/>
  <c r="CR12" i="11" s="1"/>
  <c r="DA23" i="9" l="1"/>
  <c r="CL15" i="11"/>
  <c r="CM46" i="3"/>
  <c r="CM41" i="7" s="1"/>
  <c r="CM39" i="7" s="1"/>
  <c r="CM8" i="7" s="1"/>
  <c r="CM42" i="7" s="1"/>
  <c r="CM70" i="7" s="1"/>
  <c r="CL46" i="3"/>
  <c r="CL41" i="7" s="1"/>
  <c r="CL39" i="7" s="1"/>
  <c r="CL8" i="7" s="1"/>
  <c r="CL42" i="7" s="1"/>
  <c r="CM25" i="9"/>
  <c r="CM20" i="9"/>
  <c r="CN52" i="7" s="1"/>
  <c r="CN50" i="7" s="1"/>
  <c r="CN55" i="7" s="1"/>
  <c r="CN34" i="3"/>
  <c r="CN31" i="3" s="1"/>
  <c r="CN32" i="7"/>
  <c r="CN29" i="7" s="1"/>
  <c r="DA27" i="9"/>
  <c r="DB23" i="9" s="1"/>
  <c r="DB27" i="9" s="1"/>
  <c r="CL24" i="11"/>
  <c r="CL22" i="11" s="1"/>
  <c r="CJ9" i="8"/>
  <c r="CJ10" i="8" s="1"/>
  <c r="CK11" i="8" s="1"/>
  <c r="CL51" i="7" s="1"/>
  <c r="CK49" i="3"/>
  <c r="CQ30" i="10"/>
  <c r="DB19" i="9" l="1"/>
  <c r="CO11" i="11"/>
  <c r="CO20" i="11"/>
  <c r="CM9" i="11"/>
  <c r="CM6" i="11" s="1"/>
  <c r="CM48" i="3"/>
  <c r="CM49" i="3" s="1"/>
  <c r="CM18" i="11"/>
  <c r="CM25" i="11"/>
  <c r="CL50" i="7"/>
  <c r="CL55" i="7" s="1"/>
  <c r="CL70" i="7" s="1"/>
  <c r="CL71" i="7" s="1"/>
  <c r="CM69" i="7" s="1"/>
  <c r="CM5" i="11" s="1"/>
  <c r="CM23" i="11"/>
  <c r="CL14" i="11"/>
  <c r="CL48" i="3"/>
  <c r="CM7" i="12"/>
  <c r="CM8" i="12" s="1"/>
  <c r="CM9" i="12" s="1"/>
  <c r="CN21" i="9"/>
  <c r="CN20" i="9" s="1"/>
  <c r="CO52" i="7" s="1"/>
  <c r="CO50" i="7" s="1"/>
  <c r="CO55" i="7" s="1"/>
  <c r="CN17" i="9"/>
  <c r="CN16" i="9" s="1"/>
  <c r="CM24" i="9"/>
  <c r="CO21" i="11" s="1"/>
  <c r="CR23" i="10"/>
  <c r="CR22" i="10" s="1"/>
  <c r="CS44" i="3" s="1"/>
  <c r="CQ29" i="10"/>
  <c r="CS12" i="11" s="1"/>
  <c r="DC19" i="9"/>
  <c r="DC23" i="9"/>
  <c r="DC27" i="9"/>
  <c r="CN24" i="11" l="1"/>
  <c r="CL9" i="8"/>
  <c r="CL10" i="8" s="1"/>
  <c r="CN25" i="9"/>
  <c r="CN24" i="9" s="1"/>
  <c r="CP21" i="11" s="1"/>
  <c r="CM4" i="11"/>
  <c r="CN18" i="11"/>
  <c r="CM15" i="11"/>
  <c r="CN9" i="11"/>
  <c r="CO34" i="3"/>
  <c r="CO31" i="3" s="1"/>
  <c r="CO32" i="7"/>
  <c r="CO29" i="7" s="1"/>
  <c r="CM24" i="11"/>
  <c r="CM22" i="11" s="1"/>
  <c r="CL49" i="3"/>
  <c r="CK9" i="8"/>
  <c r="CK10" i="8" s="1"/>
  <c r="CN41" i="3"/>
  <c r="CN13" i="3" s="1"/>
  <c r="CN42" i="3" s="1"/>
  <c r="CN10" i="12"/>
  <c r="CO21" i="9"/>
  <c r="CO17" i="9"/>
  <c r="CO16" i="9" s="1"/>
  <c r="CM71" i="7"/>
  <c r="CN69" i="7" s="1"/>
  <c r="CN5" i="11" s="1"/>
  <c r="CR30" i="10"/>
  <c r="DD19" i="9"/>
  <c r="DD23" i="9"/>
  <c r="DD27" i="9" s="1"/>
  <c r="CP20" i="11" l="1"/>
  <c r="CP11" i="11"/>
  <c r="CN6" i="11"/>
  <c r="CN4" i="11" s="1"/>
  <c r="CN15" i="11"/>
  <c r="CM14" i="11"/>
  <c r="CN23" i="11"/>
  <c r="CN22" i="11" s="1"/>
  <c r="CO10" i="12"/>
  <c r="CO40" i="7"/>
  <c r="CP32" i="7"/>
  <c r="CP29" i="7" s="1"/>
  <c r="CP34" i="3"/>
  <c r="CP31" i="3" s="1"/>
  <c r="CN7" i="12"/>
  <c r="CN8" i="12" s="1"/>
  <c r="CN9" i="12" s="1"/>
  <c r="CN46" i="3"/>
  <c r="CN41" i="7" s="1"/>
  <c r="CN39" i="7" s="1"/>
  <c r="CN8" i="7" s="1"/>
  <c r="CN42" i="7" s="1"/>
  <c r="CN70" i="7" s="1"/>
  <c r="CN71" i="7" s="1"/>
  <c r="CO69" i="7" s="1"/>
  <c r="CO5" i="11" s="1"/>
  <c r="CO25" i="9"/>
  <c r="CO20" i="9"/>
  <c r="CP52" i="7" s="1"/>
  <c r="CS23" i="10"/>
  <c r="CS22" i="10" s="1"/>
  <c r="CT44" i="3" s="1"/>
  <c r="CR29" i="10"/>
  <c r="CT12" i="11" s="1"/>
  <c r="DE19" i="9"/>
  <c r="DE23" i="9"/>
  <c r="CQ11" i="11" l="1"/>
  <c r="CQ20" i="11"/>
  <c r="CO18" i="11"/>
  <c r="CO9" i="11"/>
  <c r="CN48" i="3"/>
  <c r="CP40" i="7"/>
  <c r="CP10" i="12"/>
  <c r="CQ40" i="7" s="1"/>
  <c r="DE27" i="9"/>
  <c r="DF23" i="9" s="1"/>
  <c r="CN14" i="11"/>
  <c r="CO23" i="11"/>
  <c r="CO7" i="12"/>
  <c r="CO8" i="12" s="1"/>
  <c r="CO9" i="12" s="1"/>
  <c r="CP41" i="3" s="1"/>
  <c r="CP13" i="3" s="1"/>
  <c r="CP42" i="3" s="1"/>
  <c r="CP21" i="9"/>
  <c r="CP20" i="9" s="1"/>
  <c r="CQ52" i="7" s="1"/>
  <c r="CQ50" i="7" s="1"/>
  <c r="CQ55" i="7" s="1"/>
  <c r="CP17" i="9"/>
  <c r="CP16" i="9" s="1"/>
  <c r="CO24" i="9"/>
  <c r="CQ21" i="11" s="1"/>
  <c r="CO41" i="3"/>
  <c r="CO13" i="3" s="1"/>
  <c r="CO42" i="3" s="1"/>
  <c r="CS30" i="10"/>
  <c r="CP25" i="9" l="1"/>
  <c r="DF19" i="9"/>
  <c r="CO6" i="11"/>
  <c r="CO4" i="11" s="1"/>
  <c r="CO15" i="11"/>
  <c r="CO46" i="3"/>
  <c r="CO41" i="7" s="1"/>
  <c r="CO39" i="7" s="1"/>
  <c r="CO8" i="7" s="1"/>
  <c r="CO42" i="7" s="1"/>
  <c r="CO70" i="7" s="1"/>
  <c r="CO71" i="7" s="1"/>
  <c r="CP69" i="7" s="1"/>
  <c r="CP5" i="11" s="1"/>
  <c r="CQ21" i="9"/>
  <c r="CQ17" i="9"/>
  <c r="CQ16" i="9" s="1"/>
  <c r="CP24" i="9"/>
  <c r="CR21" i="11" s="1"/>
  <c r="CO24" i="11"/>
  <c r="CO22" i="11" s="1"/>
  <c r="CN49" i="3"/>
  <c r="CM9" i="8"/>
  <c r="CM10" i="8" s="1"/>
  <c r="CQ34" i="3"/>
  <c r="CQ31" i="3" s="1"/>
  <c r="CQ32" i="7"/>
  <c r="CQ29" i="7" s="1"/>
  <c r="CP46" i="3"/>
  <c r="CP41" i="7" s="1"/>
  <c r="CP39" i="7" s="1"/>
  <c r="CP8" i="7" s="1"/>
  <c r="CP42" i="7" s="1"/>
  <c r="DF27" i="9"/>
  <c r="DG23" i="9" s="1"/>
  <c r="CT23" i="10"/>
  <c r="CT22" i="10" s="1"/>
  <c r="CU44" i="3" s="1"/>
  <c r="CS29" i="10"/>
  <c r="CU12" i="11" s="1"/>
  <c r="CR20" i="11" l="1"/>
  <c r="CR11" i="11"/>
  <c r="CP48" i="3"/>
  <c r="CQ24" i="11" s="1"/>
  <c r="CP18" i="11"/>
  <c r="CP9" i="11"/>
  <c r="DG19" i="9"/>
  <c r="CQ25" i="9"/>
  <c r="CQ20" i="9"/>
  <c r="CR52" i="7" s="1"/>
  <c r="CR50" i="7" s="1"/>
  <c r="CR55" i="7" s="1"/>
  <c r="CR34" i="3"/>
  <c r="CR31" i="3" s="1"/>
  <c r="CR32" i="7"/>
  <c r="CR29" i="7" s="1"/>
  <c r="CO48" i="3"/>
  <c r="CP7" i="12"/>
  <c r="CP8" i="12" s="1"/>
  <c r="CP9" i="12" s="1"/>
  <c r="DG27" i="9"/>
  <c r="DH19" i="9" s="1"/>
  <c r="CP23" i="11"/>
  <c r="CO14" i="11"/>
  <c r="CT30" i="10"/>
  <c r="CO9" i="8" l="1"/>
  <c r="CO10" i="8" s="1"/>
  <c r="CP49" i="3"/>
  <c r="CS11" i="11"/>
  <c r="CS20" i="11"/>
  <c r="CP6" i="11"/>
  <c r="CP4" i="11" s="1"/>
  <c r="CQ9" i="11"/>
  <c r="CQ18" i="11"/>
  <c r="CP15" i="11"/>
  <c r="CR21" i="9"/>
  <c r="CR20" i="9" s="1"/>
  <c r="CS52" i="7" s="1"/>
  <c r="CS50" i="7" s="1"/>
  <c r="CS55" i="7" s="1"/>
  <c r="CR17" i="9"/>
  <c r="CR16" i="9" s="1"/>
  <c r="CQ24" i="9"/>
  <c r="CS21" i="11" s="1"/>
  <c r="CP24" i="11"/>
  <c r="CP22" i="11" s="1"/>
  <c r="CO49" i="3"/>
  <c r="CN9" i="8"/>
  <c r="CN10" i="8" s="1"/>
  <c r="CO11" i="8" s="1"/>
  <c r="CP51" i="7" s="1"/>
  <c r="CQ41" i="3"/>
  <c r="CQ13" i="3" s="1"/>
  <c r="CQ42" i="3" s="1"/>
  <c r="CQ10" i="12"/>
  <c r="DH23" i="9"/>
  <c r="CQ7" i="12"/>
  <c r="CQ8" i="12" s="1"/>
  <c r="CQ9" i="12" s="1"/>
  <c r="CU23" i="10"/>
  <c r="CU22" i="10" s="1"/>
  <c r="CV44" i="3" s="1"/>
  <c r="CT29" i="10"/>
  <c r="CV12" i="11" s="1"/>
  <c r="DH27" i="9"/>
  <c r="CR25" i="9" l="1"/>
  <c r="CQ15" i="11"/>
  <c r="CQ6" i="11"/>
  <c r="CR41" i="3"/>
  <c r="CR13" i="3" s="1"/>
  <c r="CR42" i="3" s="1"/>
  <c r="CS21" i="9"/>
  <c r="CS20" i="9" s="1"/>
  <c r="CT52" i="7" s="1"/>
  <c r="CS17" i="9"/>
  <c r="CS16" i="9" s="1"/>
  <c r="CR24" i="9"/>
  <c r="CT21" i="11" s="1"/>
  <c r="CS32" i="7"/>
  <c r="CS29" i="7" s="1"/>
  <c r="CS34" i="3"/>
  <c r="CS31" i="3" s="1"/>
  <c r="CQ23" i="11"/>
  <c r="CP14" i="11"/>
  <c r="CR10" i="12"/>
  <c r="CR40" i="7"/>
  <c r="CQ46" i="3"/>
  <c r="CQ41" i="7" s="1"/>
  <c r="CQ39" i="7" s="1"/>
  <c r="CQ8" i="7" s="1"/>
  <c r="CQ42" i="7" s="1"/>
  <c r="CQ70" i="7" s="1"/>
  <c r="CP50" i="7"/>
  <c r="CP55" i="7" s="1"/>
  <c r="CP70" i="7" s="1"/>
  <c r="CP71" i="7" s="1"/>
  <c r="CQ69" i="7" s="1"/>
  <c r="CQ5" i="11" s="1"/>
  <c r="CQ4" i="11" s="1"/>
  <c r="CQ25" i="11"/>
  <c r="CU30" i="10"/>
  <c r="DI19" i="9"/>
  <c r="DI23" i="9"/>
  <c r="CS25" i="9" l="1"/>
  <c r="CT20" i="11"/>
  <c r="CT11" i="11"/>
  <c r="CR9" i="11"/>
  <c r="CR18" i="11"/>
  <c r="CQ71" i="7"/>
  <c r="CR69" i="7" s="1"/>
  <c r="CR5" i="11" s="1"/>
  <c r="CS10" i="12"/>
  <c r="CT40" i="7" s="1"/>
  <c r="CS40" i="7"/>
  <c r="CT21" i="9"/>
  <c r="CT17" i="9"/>
  <c r="CT16" i="9" s="1"/>
  <c r="CS24" i="9"/>
  <c r="CU21" i="11" s="1"/>
  <c r="CT34" i="3"/>
  <c r="CT31" i="3" s="1"/>
  <c r="CT32" i="7"/>
  <c r="CT29" i="7" s="1"/>
  <c r="CQ22" i="11"/>
  <c r="CQ48" i="3"/>
  <c r="CR7" i="12"/>
  <c r="CR8" i="12" s="1"/>
  <c r="CR9" i="12" s="1"/>
  <c r="CR46" i="3"/>
  <c r="CR41" i="7" s="1"/>
  <c r="CR39" i="7" s="1"/>
  <c r="CR8" i="7" s="1"/>
  <c r="CR42" i="7" s="1"/>
  <c r="CR70" i="7" s="1"/>
  <c r="CV23" i="10"/>
  <c r="CV22" i="10" s="1"/>
  <c r="CW44" i="3" s="1"/>
  <c r="CU29" i="10"/>
  <c r="CW12" i="11" s="1"/>
  <c r="DI27" i="9"/>
  <c r="CR71" i="7" l="1"/>
  <c r="CS69" i="7" s="1"/>
  <c r="CS5" i="11" s="1"/>
  <c r="CU11" i="11"/>
  <c r="CU20" i="11"/>
  <c r="CS18" i="11"/>
  <c r="CR15" i="11"/>
  <c r="CR6" i="11"/>
  <c r="CR4" i="11" s="1"/>
  <c r="CS9" i="11"/>
  <c r="CU32" i="7"/>
  <c r="CU29" i="7" s="1"/>
  <c r="CU34" i="3"/>
  <c r="CU31" i="3" s="1"/>
  <c r="CT25" i="9"/>
  <c r="CT20" i="9"/>
  <c r="CU52" i="7" s="1"/>
  <c r="CU50" i="7" s="1"/>
  <c r="CU55" i="7" s="1"/>
  <c r="CS7" i="12"/>
  <c r="CS8" i="12" s="1"/>
  <c r="CS9" i="12" s="1"/>
  <c r="CT41" i="3" s="1"/>
  <c r="CT13" i="3" s="1"/>
  <c r="CT42" i="3" s="1"/>
  <c r="CS41" i="3"/>
  <c r="CS13" i="3" s="1"/>
  <c r="CS42" i="3" s="1"/>
  <c r="CR24" i="11"/>
  <c r="CQ49" i="3"/>
  <c r="CP9" i="8"/>
  <c r="CP10" i="8" s="1"/>
  <c r="CR23" i="11"/>
  <c r="CQ14" i="11"/>
  <c r="CR48" i="3"/>
  <c r="CV30" i="10"/>
  <c r="DJ19" i="9"/>
  <c r="DJ23" i="9"/>
  <c r="DJ27" i="9" s="1"/>
  <c r="CV20" i="11" l="1"/>
  <c r="CV11" i="11"/>
  <c r="CT10" i="12"/>
  <c r="CU10" i="12" s="1"/>
  <c r="CS6" i="11"/>
  <c r="CS4" i="11" s="1"/>
  <c r="CS15" i="11"/>
  <c r="CT46" i="3"/>
  <c r="CT41" i="7" s="1"/>
  <c r="CT39" i="7" s="1"/>
  <c r="CT8" i="7" s="1"/>
  <c r="CT42" i="7" s="1"/>
  <c r="CS46" i="3"/>
  <c r="CS41" i="7" s="1"/>
  <c r="CS39" i="7" s="1"/>
  <c r="CS8" i="7" s="1"/>
  <c r="CS42" i="7" s="1"/>
  <c r="CS70" i="7" s="1"/>
  <c r="CS71" i="7" s="1"/>
  <c r="CT69" i="7" s="1"/>
  <c r="CT5" i="11" s="1"/>
  <c r="CU21" i="9"/>
  <c r="CU17" i="9"/>
  <c r="CU16" i="9" s="1"/>
  <c r="CT24" i="9"/>
  <c r="CV21" i="11" s="1"/>
  <c r="CT7" i="12"/>
  <c r="CT8" i="12" s="1"/>
  <c r="CT9" i="12" s="1"/>
  <c r="CS24" i="11"/>
  <c r="CQ9" i="8"/>
  <c r="CQ10" i="8" s="1"/>
  <c r="CR49" i="3"/>
  <c r="CR22" i="11"/>
  <c r="CW23" i="10"/>
  <c r="CW22" i="10" s="1"/>
  <c r="CX44" i="3" s="1"/>
  <c r="CV29" i="10"/>
  <c r="CX12" i="11" s="1"/>
  <c r="DK19" i="9"/>
  <c r="DK23" i="9"/>
  <c r="CU40" i="7" l="1"/>
  <c r="CT18" i="11"/>
  <c r="CT9" i="11"/>
  <c r="CS48" i="3"/>
  <c r="CS49" i="3" s="1"/>
  <c r="CU25" i="9"/>
  <c r="CU20" i="9"/>
  <c r="CV52" i="7" s="1"/>
  <c r="CV50" i="7" s="1"/>
  <c r="CV55" i="7" s="1"/>
  <c r="CU41" i="3"/>
  <c r="CU13" i="3" s="1"/>
  <c r="CU42" i="3" s="1"/>
  <c r="CV10" i="12"/>
  <c r="CW40" i="7" s="1"/>
  <c r="CV40" i="7"/>
  <c r="CV32" i="7"/>
  <c r="CV29" i="7" s="1"/>
  <c r="CV34" i="3"/>
  <c r="CV31" i="3" s="1"/>
  <c r="CW11" i="11" s="1"/>
  <c r="CS23" i="11"/>
  <c r="CS22" i="11" s="1"/>
  <c r="CR14" i="11"/>
  <c r="CT48" i="3"/>
  <c r="CW30" i="10"/>
  <c r="DK27" i="9"/>
  <c r="CR9" i="8" l="1"/>
  <c r="CR10" i="8" s="1"/>
  <c r="CS11" i="8" s="1"/>
  <c r="CT51" i="7" s="1"/>
  <c r="I12" i="13"/>
  <c r="CW20" i="11"/>
  <c r="CT24" i="11"/>
  <c r="CT6" i="11"/>
  <c r="CT4" i="11" s="1"/>
  <c r="CU9" i="11"/>
  <c r="CT15" i="11"/>
  <c r="CU18" i="11"/>
  <c r="CT23" i="11"/>
  <c r="CS14" i="11"/>
  <c r="CU46" i="3"/>
  <c r="CU41" i="7" s="1"/>
  <c r="CU39" i="7" s="1"/>
  <c r="CU8" i="7" s="1"/>
  <c r="CU42" i="7" s="1"/>
  <c r="CU70" i="7" s="1"/>
  <c r="CU24" i="11"/>
  <c r="CS9" i="8"/>
  <c r="CS10" i="8" s="1"/>
  <c r="CT49" i="3"/>
  <c r="CT50" i="7"/>
  <c r="CT55" i="7" s="1"/>
  <c r="CT70" i="7" s="1"/>
  <c r="CT71" i="7" s="1"/>
  <c r="CU69" i="7" s="1"/>
  <c r="CU5" i="11" s="1"/>
  <c r="CU25" i="11"/>
  <c r="CU7" i="12"/>
  <c r="CU8" i="12" s="1"/>
  <c r="CU9" i="12" s="1"/>
  <c r="CV17" i="9"/>
  <c r="CV16" i="9" s="1"/>
  <c r="CV21" i="9"/>
  <c r="CV20" i="9" s="1"/>
  <c r="CW52" i="7" s="1"/>
  <c r="CW50" i="7" s="1"/>
  <c r="CW55" i="7" s="1"/>
  <c r="CU24" i="9"/>
  <c r="CW21" i="11" s="1"/>
  <c r="CX23" i="10"/>
  <c r="CX22" i="10" s="1"/>
  <c r="CY44" i="3" s="1"/>
  <c r="CW29" i="10"/>
  <c r="CY12" i="11" s="1"/>
  <c r="DL19" i="9"/>
  <c r="DL23" i="9"/>
  <c r="CT22" i="11" l="1"/>
  <c r="CV25" i="9"/>
  <c r="CV18" i="11"/>
  <c r="CU15" i="11"/>
  <c r="CU6" i="11"/>
  <c r="CU4" i="11" s="1"/>
  <c r="CV9" i="11"/>
  <c r="CU71" i="7"/>
  <c r="CV69" i="7" s="1"/>
  <c r="CV5" i="11" s="1"/>
  <c r="CT14" i="11"/>
  <c r="CU23" i="11"/>
  <c r="CU22" i="11" s="1"/>
  <c r="CW21" i="9"/>
  <c r="CW20" i="9" s="1"/>
  <c r="CX52" i="7" s="1"/>
  <c r="CW17" i="9"/>
  <c r="CW16" i="9" s="1"/>
  <c r="CW25" i="9"/>
  <c r="CV24" i="9"/>
  <c r="CX21" i="11" s="1"/>
  <c r="CW32" i="7"/>
  <c r="CW29" i="7" s="1"/>
  <c r="CW34" i="3"/>
  <c r="CW31" i="3" s="1"/>
  <c r="CV41" i="3"/>
  <c r="CV13" i="3" s="1"/>
  <c r="CV42" i="3" s="1"/>
  <c r="CU48" i="3"/>
  <c r="DL27" i="9"/>
  <c r="CX30" i="10"/>
  <c r="DM19" i="9"/>
  <c r="DM23" i="9"/>
  <c r="DM27" i="9" s="1"/>
  <c r="CX20" i="11" l="1"/>
  <c r="CX11" i="11"/>
  <c r="CV6" i="11"/>
  <c r="CV4" i="11" s="1"/>
  <c r="CV15" i="11"/>
  <c r="CV7" i="12"/>
  <c r="CV8" i="12" s="1"/>
  <c r="CV9" i="12" s="1"/>
  <c r="CX17" i="9"/>
  <c r="CX16" i="9" s="1"/>
  <c r="CX21" i="9"/>
  <c r="CX20" i="9" s="1"/>
  <c r="CY52" i="7" s="1"/>
  <c r="CY50" i="7" s="1"/>
  <c r="CY55" i="7" s="1"/>
  <c r="CW24" i="9"/>
  <c r="CY21" i="11" s="1"/>
  <c r="CX34" i="3"/>
  <c r="CX31" i="3" s="1"/>
  <c r="CX32" i="7"/>
  <c r="CX29" i="7" s="1"/>
  <c r="CV24" i="11"/>
  <c r="CU49" i="3"/>
  <c r="CT9" i="8"/>
  <c r="CT10" i="8" s="1"/>
  <c r="CV46" i="3"/>
  <c r="CV41" i="7" s="1"/>
  <c r="CV39" i="7" s="1"/>
  <c r="CV8" i="7" s="1"/>
  <c r="CV42" i="7" s="1"/>
  <c r="CV70" i="7" s="1"/>
  <c r="CV71" i="7" s="1"/>
  <c r="CW69" i="7" s="1"/>
  <c r="CW5" i="11" s="1"/>
  <c r="CU14" i="11"/>
  <c r="CV23" i="11"/>
  <c r="CY23" i="10"/>
  <c r="CY22" i="10" s="1"/>
  <c r="CZ44" i="3" s="1"/>
  <c r="CX29" i="10"/>
  <c r="CZ12" i="11" s="1"/>
  <c r="DN19" i="9"/>
  <c r="DN23" i="9"/>
  <c r="CX25" i="9" l="1"/>
  <c r="CY11" i="11"/>
  <c r="CY20" i="11"/>
  <c r="CW18" i="11"/>
  <c r="CW9" i="11"/>
  <c r="CV22" i="11"/>
  <c r="CW23" i="11" s="1"/>
  <c r="CV48" i="3"/>
  <c r="CY32" i="7"/>
  <c r="CY29" i="7" s="1"/>
  <c r="CY34" i="3"/>
  <c r="CY31" i="3" s="1"/>
  <c r="CW7" i="12"/>
  <c r="CW8" i="12" s="1"/>
  <c r="CW9" i="12" s="1"/>
  <c r="CY21" i="9"/>
  <c r="CY20" i="9" s="1"/>
  <c r="CZ52" i="7" s="1"/>
  <c r="CZ50" i="7" s="1"/>
  <c r="CZ55" i="7" s="1"/>
  <c r="CY17" i="9"/>
  <c r="CY16" i="9" s="1"/>
  <c r="CX24" i="9"/>
  <c r="CZ21" i="11" s="1"/>
  <c r="CW41" i="3"/>
  <c r="CW13" i="3" s="1"/>
  <c r="CW42" i="3" s="1"/>
  <c r="CW10" i="12"/>
  <c r="CY30" i="10"/>
  <c r="DN27" i="9"/>
  <c r="CV14" i="11" l="1"/>
  <c r="CZ20" i="11"/>
  <c r="CZ11" i="11"/>
  <c r="CW6" i="11"/>
  <c r="CW4" i="11" s="1"/>
  <c r="CW15" i="11"/>
  <c r="CX10" i="12"/>
  <c r="CX40" i="7"/>
  <c r="CX7" i="12"/>
  <c r="CX8" i="12" s="1"/>
  <c r="CX9" i="12" s="1"/>
  <c r="CY41" i="3" s="1"/>
  <c r="CY13" i="3" s="1"/>
  <c r="CY42" i="3" s="1"/>
  <c r="CW46" i="3"/>
  <c r="CW41" i="7" s="1"/>
  <c r="CW39" i="7" s="1"/>
  <c r="CW8" i="7" s="1"/>
  <c r="CW42" i="7" s="1"/>
  <c r="CW70" i="7" s="1"/>
  <c r="CW71" i="7" s="1"/>
  <c r="CX69" i="7" s="1"/>
  <c r="CX5" i="11" s="1"/>
  <c r="CZ34" i="3"/>
  <c r="CZ31" i="3" s="1"/>
  <c r="CZ32" i="7"/>
  <c r="CZ29" i="7" s="1"/>
  <c r="CX41" i="3"/>
  <c r="CX13" i="3" s="1"/>
  <c r="CX42" i="3" s="1"/>
  <c r="CY25" i="9"/>
  <c r="CW24" i="11"/>
  <c r="CW22" i="11" s="1"/>
  <c r="CV49" i="3"/>
  <c r="CU9" i="8"/>
  <c r="CU10" i="8" s="1"/>
  <c r="CZ23" i="10"/>
  <c r="CZ22" i="10" s="1"/>
  <c r="DA44" i="3" s="1"/>
  <c r="CY29" i="10"/>
  <c r="DA12" i="11" s="1"/>
  <c r="DO19" i="9"/>
  <c r="DO23" i="9"/>
  <c r="DA11" i="11" l="1"/>
  <c r="DA20" i="11"/>
  <c r="CX9" i="11"/>
  <c r="CX18" i="11"/>
  <c r="CY46" i="3"/>
  <c r="CY41" i="7" s="1"/>
  <c r="CW48" i="3"/>
  <c r="CZ17" i="9"/>
  <c r="CZ16" i="9" s="1"/>
  <c r="CZ21" i="9"/>
  <c r="CY24" i="9"/>
  <c r="DA21" i="11" s="1"/>
  <c r="CX23" i="11"/>
  <c r="CW14" i="11"/>
  <c r="CX46" i="3"/>
  <c r="CX41" i="7" s="1"/>
  <c r="CX39" i="7" s="1"/>
  <c r="CX8" i="7" s="1"/>
  <c r="CX42" i="7" s="1"/>
  <c r="CY7" i="12"/>
  <c r="CY8" i="12" s="1"/>
  <c r="CY9" i="12" s="1"/>
  <c r="CZ41" i="3" s="1"/>
  <c r="CZ13" i="3" s="1"/>
  <c r="CZ42" i="3" s="1"/>
  <c r="CY10" i="12"/>
  <c r="CZ40" i="7" s="1"/>
  <c r="CY40" i="7"/>
  <c r="CZ30" i="10"/>
  <c r="DO27" i="9"/>
  <c r="CY39" i="7" l="1"/>
  <c r="CY8" i="7" s="1"/>
  <c r="CY42" i="7" s="1"/>
  <c r="CY70" i="7" s="1"/>
  <c r="CX15" i="11"/>
  <c r="CY18" i="11"/>
  <c r="CY9" i="11"/>
  <c r="CX6" i="11"/>
  <c r="CX4" i="11" s="1"/>
  <c r="CZ46" i="3"/>
  <c r="CZ41" i="7" s="1"/>
  <c r="CZ39" i="7" s="1"/>
  <c r="CZ8" i="7" s="1"/>
  <c r="CZ42" i="7" s="1"/>
  <c r="CZ70" i="7" s="1"/>
  <c r="DA32" i="7"/>
  <c r="DA29" i="7" s="1"/>
  <c r="DA34" i="3"/>
  <c r="DA31" i="3" s="1"/>
  <c r="CX48" i="3"/>
  <c r="CX24" i="11"/>
  <c r="CX22" i="11" s="1"/>
  <c r="CW49" i="3"/>
  <c r="CV9" i="8"/>
  <c r="CV10" i="8" s="1"/>
  <c r="CW11" i="8" s="1"/>
  <c r="CX51" i="7" s="1"/>
  <c r="CZ10" i="12"/>
  <c r="CZ25" i="9"/>
  <c r="CZ20" i="9"/>
  <c r="DA52" i="7" s="1"/>
  <c r="DA50" i="7" s="1"/>
  <c r="DA55" i="7" s="1"/>
  <c r="CY48" i="3"/>
  <c r="DA23" i="10"/>
  <c r="DA22" i="10" s="1"/>
  <c r="DB44" i="3" s="1"/>
  <c r="CZ29" i="10"/>
  <c r="DB12" i="11" s="1"/>
  <c r="DP19" i="9"/>
  <c r="DP23" i="9"/>
  <c r="DP27" i="9" s="1"/>
  <c r="DQ19" i="9" s="1"/>
  <c r="DB20" i="11" l="1"/>
  <c r="DB11" i="11"/>
  <c r="CZ9" i="11"/>
  <c r="CY6" i="11"/>
  <c r="CZ18" i="11"/>
  <c r="CY15" i="11"/>
  <c r="CZ24" i="11"/>
  <c r="CY49" i="3"/>
  <c r="CX9" i="8"/>
  <c r="CX10" i="8" s="1"/>
  <c r="CZ7" i="12"/>
  <c r="CZ8" i="12" s="1"/>
  <c r="CZ9" i="12" s="1"/>
  <c r="DA21" i="9"/>
  <c r="DA20" i="9" s="1"/>
  <c r="DB52" i="7" s="1"/>
  <c r="DA17" i="9"/>
  <c r="DA16" i="9" s="1"/>
  <c r="CZ24" i="9"/>
  <c r="DB21" i="11" s="1"/>
  <c r="DA40" i="7"/>
  <c r="DA10" i="12"/>
  <c r="CY23" i="11"/>
  <c r="CX14" i="11"/>
  <c r="CY24" i="11"/>
  <c r="CW9" i="8"/>
  <c r="CW10" i="8" s="1"/>
  <c r="CX49" i="3"/>
  <c r="CY25" i="11"/>
  <c r="CX50" i="7"/>
  <c r="CX55" i="7" s="1"/>
  <c r="CX70" i="7" s="1"/>
  <c r="CX71" i="7" s="1"/>
  <c r="CY69" i="7" s="1"/>
  <c r="CZ48" i="3"/>
  <c r="DA30" i="10"/>
  <c r="DQ23" i="9"/>
  <c r="CZ15" i="11" l="1"/>
  <c r="DA18" i="11"/>
  <c r="DA9" i="11"/>
  <c r="CZ6" i="11"/>
  <c r="DB34" i="3"/>
  <c r="DB31" i="3" s="1"/>
  <c r="DB32" i="7"/>
  <c r="DB29" i="7" s="1"/>
  <c r="DA41" i="3"/>
  <c r="DA13" i="3" s="1"/>
  <c r="DA42" i="3" s="1"/>
  <c r="CY5" i="11"/>
  <c r="CY4" i="11" s="1"/>
  <c r="CY71" i="7"/>
  <c r="CZ69" i="7" s="1"/>
  <c r="DA24" i="11"/>
  <c r="CZ49" i="3"/>
  <c r="CY9" i="8"/>
  <c r="CY10" i="8" s="1"/>
  <c r="DB40" i="7"/>
  <c r="DB10" i="12"/>
  <c r="DC40" i="7" s="1"/>
  <c r="CY22" i="11"/>
  <c r="DA25" i="9"/>
  <c r="DB23" i="10"/>
  <c r="DB22" i="10" s="1"/>
  <c r="DC44" i="3" s="1"/>
  <c r="DA29" i="10"/>
  <c r="DC12" i="11" s="1"/>
  <c r="DQ27" i="9"/>
  <c r="DC11" i="11" l="1"/>
  <c r="DC20" i="11"/>
  <c r="DA6" i="11"/>
  <c r="DA15" i="11"/>
  <c r="CZ5" i="11"/>
  <c r="CZ4" i="11" s="1"/>
  <c r="CZ71" i="7"/>
  <c r="DA69" i="7" s="1"/>
  <c r="DA5" i="11" s="1"/>
  <c r="CZ23" i="11"/>
  <c r="CZ22" i="11" s="1"/>
  <c r="CY14" i="11"/>
  <c r="DA46" i="3"/>
  <c r="DA41" i="7" s="1"/>
  <c r="DA39" i="7" s="1"/>
  <c r="DA8" i="7" s="1"/>
  <c r="DA42" i="7" s="1"/>
  <c r="DA70" i="7" s="1"/>
  <c r="DB21" i="9"/>
  <c r="DB17" i="9"/>
  <c r="DB16" i="9" s="1"/>
  <c r="DA24" i="9"/>
  <c r="DC21" i="11" s="1"/>
  <c r="DA7" i="12"/>
  <c r="DA8" i="12" s="1"/>
  <c r="DA9" i="12" s="1"/>
  <c r="DB30" i="10"/>
  <c r="DA4" i="11" l="1"/>
  <c r="DB18" i="11"/>
  <c r="DB15" i="11" s="1"/>
  <c r="DB9" i="11"/>
  <c r="DA71" i="7"/>
  <c r="DB69" i="7" s="1"/>
  <c r="DB5" i="11" s="1"/>
  <c r="DC34" i="3"/>
  <c r="DC31" i="3" s="1"/>
  <c r="DC32" i="7"/>
  <c r="DC29" i="7" s="1"/>
  <c r="DA48" i="3"/>
  <c r="DA23" i="11"/>
  <c r="DA22" i="11" s="1"/>
  <c r="CZ14" i="11"/>
  <c r="DB25" i="9"/>
  <c r="DB20" i="9"/>
  <c r="DC52" i="7" s="1"/>
  <c r="DC50" i="7" s="1"/>
  <c r="DC55" i="7" s="1"/>
  <c r="DB41" i="3"/>
  <c r="DB13" i="3" s="1"/>
  <c r="DB42" i="3" s="1"/>
  <c r="DC23" i="10"/>
  <c r="DC22" i="10" s="1"/>
  <c r="DD44" i="3" s="1"/>
  <c r="DB29" i="10"/>
  <c r="DD12" i="11" s="1"/>
  <c r="DD20" i="11" l="1"/>
  <c r="DD11" i="11"/>
  <c r="DB6" i="11"/>
  <c r="DB4" i="11" s="1"/>
  <c r="DC21" i="9"/>
  <c r="DC20" i="9" s="1"/>
  <c r="DD52" i="7" s="1"/>
  <c r="DD50" i="7" s="1"/>
  <c r="DD55" i="7" s="1"/>
  <c r="DC17" i="9"/>
  <c r="DC16" i="9" s="1"/>
  <c r="DB24" i="9"/>
  <c r="DD21" i="11" s="1"/>
  <c r="DB23" i="11"/>
  <c r="DA14" i="11"/>
  <c r="DB24" i="11"/>
  <c r="CZ9" i="8"/>
  <c r="CZ10" i="8" s="1"/>
  <c r="DA11" i="8" s="1"/>
  <c r="DB51" i="7" s="1"/>
  <c r="DA49" i="3"/>
  <c r="DB46" i="3"/>
  <c r="DB41" i="7" s="1"/>
  <c r="DB39" i="7" s="1"/>
  <c r="DB8" i="7" s="1"/>
  <c r="DB42" i="7" s="1"/>
  <c r="DB7" i="12"/>
  <c r="DB8" i="12" s="1"/>
  <c r="DB9" i="12" s="1"/>
  <c r="DC30" i="10"/>
  <c r="DC25" i="9" l="1"/>
  <c r="DB22" i="11"/>
  <c r="DC23" i="11" s="1"/>
  <c r="DC9" i="11"/>
  <c r="DC18" i="11"/>
  <c r="DC41" i="3"/>
  <c r="DC13" i="3" s="1"/>
  <c r="DC42" i="3" s="1"/>
  <c r="DC10" i="12"/>
  <c r="DB50" i="7"/>
  <c r="DB55" i="7" s="1"/>
  <c r="DB70" i="7" s="1"/>
  <c r="DB71" i="7" s="1"/>
  <c r="DC69" i="7" s="1"/>
  <c r="DC5" i="11" s="1"/>
  <c r="DC25" i="11"/>
  <c r="DD21" i="9"/>
  <c r="DD17" i="9"/>
  <c r="DD16" i="9" s="1"/>
  <c r="DC24" i="9"/>
  <c r="DE21" i="11" s="1"/>
  <c r="DB48" i="3"/>
  <c r="DD34" i="3"/>
  <c r="DD31" i="3" s="1"/>
  <c r="DD32" i="7"/>
  <c r="DD29" i="7" s="1"/>
  <c r="DD23" i="10"/>
  <c r="DD22" i="10" s="1"/>
  <c r="DE44" i="3" s="1"/>
  <c r="DC29" i="10"/>
  <c r="DE12" i="11" s="1"/>
  <c r="DB14" i="11" l="1"/>
  <c r="DE11" i="11"/>
  <c r="DE20" i="11"/>
  <c r="DC15" i="11"/>
  <c r="DC6" i="11"/>
  <c r="DC4" i="11" s="1"/>
  <c r="DE32" i="7"/>
  <c r="DE29" i="7" s="1"/>
  <c r="DE34" i="3"/>
  <c r="DE31" i="3" s="1"/>
  <c r="DD25" i="9"/>
  <c r="DD20" i="9"/>
  <c r="DE52" i="7" s="1"/>
  <c r="DE50" i="7" s="1"/>
  <c r="DE55" i="7" s="1"/>
  <c r="DC7" i="12"/>
  <c r="DC8" i="12" s="1"/>
  <c r="DC9" i="12" s="1"/>
  <c r="DC24" i="11"/>
  <c r="DC22" i="11" s="1"/>
  <c r="DB49" i="3"/>
  <c r="DA9" i="8"/>
  <c r="DA10" i="8" s="1"/>
  <c r="DD10" i="12"/>
  <c r="DD40" i="7"/>
  <c r="DC46" i="3"/>
  <c r="DC41" i="7" s="1"/>
  <c r="DC39" i="7" s="1"/>
  <c r="DC8" i="7" s="1"/>
  <c r="DC42" i="7" s="1"/>
  <c r="DC70" i="7" s="1"/>
  <c r="DC71" i="7" s="1"/>
  <c r="DD69" i="7" s="1"/>
  <c r="DD5" i="11" s="1"/>
  <c r="DD30" i="10"/>
  <c r="DF20" i="11" l="1"/>
  <c r="DF11" i="11"/>
  <c r="DD9" i="11"/>
  <c r="DD18" i="11"/>
  <c r="DC14" i="11"/>
  <c r="DD23" i="11"/>
  <c r="DC48" i="3"/>
  <c r="DE21" i="9"/>
  <c r="DE20" i="9" s="1"/>
  <c r="DF52" i="7" s="1"/>
  <c r="DE17" i="9"/>
  <c r="DE16" i="9" s="1"/>
  <c r="DD24" i="9"/>
  <c r="DF21" i="11" s="1"/>
  <c r="DE10" i="12"/>
  <c r="DF40" i="7" s="1"/>
  <c r="DE40" i="7"/>
  <c r="DD7" i="12"/>
  <c r="DD8" i="12" s="1"/>
  <c r="DD9" i="12" s="1"/>
  <c r="DE41" i="3" s="1"/>
  <c r="DE13" i="3" s="1"/>
  <c r="DE42" i="3" s="1"/>
  <c r="DD41" i="3"/>
  <c r="DD13" i="3" s="1"/>
  <c r="DD42" i="3" s="1"/>
  <c r="DE23" i="10"/>
  <c r="DE22" i="10" s="1"/>
  <c r="DF44" i="3" s="1"/>
  <c r="DD29" i="10"/>
  <c r="DF12" i="11" s="1"/>
  <c r="DD6" i="11" l="1"/>
  <c r="DD4" i="11" s="1"/>
  <c r="DD15" i="11"/>
  <c r="DF32" i="7"/>
  <c r="DF29" i="7" s="1"/>
  <c r="DF34" i="3"/>
  <c r="DF31" i="3" s="1"/>
  <c r="DG11" i="11" s="1"/>
  <c r="DE25" i="9"/>
  <c r="DD46" i="3"/>
  <c r="DD41" i="7" s="1"/>
  <c r="DD39" i="7" s="1"/>
  <c r="DD8" i="7" s="1"/>
  <c r="DD42" i="7" s="1"/>
  <c r="DD70" i="7" s="1"/>
  <c r="DD71" i="7" s="1"/>
  <c r="DE69" i="7" s="1"/>
  <c r="DE5" i="11" s="1"/>
  <c r="DD24" i="11"/>
  <c r="DD22" i="11" s="1"/>
  <c r="DB9" i="8"/>
  <c r="DB10" i="8" s="1"/>
  <c r="DC49" i="3"/>
  <c r="DE46" i="3"/>
  <c r="DE41" i="7" s="1"/>
  <c r="DE39" i="7" s="1"/>
  <c r="DE8" i="7" s="1"/>
  <c r="DE42" i="7" s="1"/>
  <c r="DE70" i="7" s="1"/>
  <c r="DE30" i="10"/>
  <c r="DG20" i="11" l="1"/>
  <c r="DE18" i="11"/>
  <c r="DE9" i="11"/>
  <c r="DD14" i="11"/>
  <c r="DE23" i="11"/>
  <c r="DE48" i="3"/>
  <c r="DD48" i="3"/>
  <c r="DF21" i="9"/>
  <c r="DF20" i="9" s="1"/>
  <c r="DG52" i="7" s="1"/>
  <c r="DG50" i="7" s="1"/>
  <c r="DG55" i="7" s="1"/>
  <c r="DF17" i="9"/>
  <c r="DF16" i="9" s="1"/>
  <c r="DE24" i="9"/>
  <c r="DG21" i="11" s="1"/>
  <c r="DE71" i="7"/>
  <c r="DF69" i="7" s="1"/>
  <c r="DF5" i="11" s="1"/>
  <c r="DE7" i="12"/>
  <c r="DE8" i="12" s="1"/>
  <c r="DE9" i="12" s="1"/>
  <c r="DF23" i="10"/>
  <c r="DF22" i="10" s="1"/>
  <c r="DG44" i="3" s="1"/>
  <c r="DE29" i="10"/>
  <c r="DG12" i="11" s="1"/>
  <c r="DF18" i="11" l="1"/>
  <c r="DE15" i="11"/>
  <c r="DE6" i="11"/>
  <c r="DE4" i="11" s="1"/>
  <c r="DF9" i="11"/>
  <c r="DE24" i="11"/>
  <c r="DE22" i="11" s="1"/>
  <c r="DC9" i="8"/>
  <c r="DC10" i="8" s="1"/>
  <c r="DD49" i="3"/>
  <c r="DF24" i="11"/>
  <c r="DE49" i="3"/>
  <c r="DD9" i="8"/>
  <c r="DD10" i="8" s="1"/>
  <c r="DG32" i="7"/>
  <c r="DG29" i="7" s="1"/>
  <c r="DG34" i="3"/>
  <c r="DG31" i="3" s="1"/>
  <c r="DH20" i="11" s="1"/>
  <c r="DF25" i="9"/>
  <c r="DF41" i="3"/>
  <c r="DF13" i="3" s="1"/>
  <c r="DF42" i="3" s="1"/>
  <c r="DF10" i="12"/>
  <c r="DF30" i="10"/>
  <c r="DH11" i="11" l="1"/>
  <c r="DF6" i="11"/>
  <c r="DF4" i="11" s="1"/>
  <c r="DF15" i="11"/>
  <c r="DE11" i="8"/>
  <c r="DF51" i="7" s="1"/>
  <c r="DG25" i="11" s="1"/>
  <c r="DG40" i="7"/>
  <c r="DG10" i="12"/>
  <c r="DF46" i="3"/>
  <c r="DF41" i="7" s="1"/>
  <c r="DF39" i="7" s="1"/>
  <c r="DF8" i="7" s="1"/>
  <c r="DF42" i="7" s="1"/>
  <c r="DG21" i="9"/>
  <c r="DG20" i="9" s="1"/>
  <c r="DH52" i="7" s="1"/>
  <c r="DH50" i="7" s="1"/>
  <c r="DH55" i="7" s="1"/>
  <c r="DG17" i="9"/>
  <c r="DG16" i="9" s="1"/>
  <c r="DF24" i="9"/>
  <c r="DH21" i="11" s="1"/>
  <c r="DF23" i="11"/>
  <c r="DF22" i="11" s="1"/>
  <c r="DE14" i="11"/>
  <c r="DF7" i="12"/>
  <c r="DF8" i="12" s="1"/>
  <c r="DF9" i="12" s="1"/>
  <c r="DG23" i="10"/>
  <c r="DG22" i="10" s="1"/>
  <c r="DH44" i="3" s="1"/>
  <c r="DF29" i="10"/>
  <c r="DH12" i="11" s="1"/>
  <c r="DF50" i="7" l="1"/>
  <c r="DF55" i="7" s="1"/>
  <c r="DF70" i="7" s="1"/>
  <c r="DF71" i="7" s="1"/>
  <c r="DG69" i="7" s="1"/>
  <c r="DG5" i="11" s="1"/>
  <c r="DG18" i="11"/>
  <c r="DG15" i="11" s="1"/>
  <c r="DG9" i="11"/>
  <c r="DG41" i="3"/>
  <c r="DG13" i="3" s="1"/>
  <c r="DG42" i="3" s="1"/>
  <c r="DH34" i="3"/>
  <c r="DH31" i="3" s="1"/>
  <c r="DH32" i="7"/>
  <c r="DH29" i="7" s="1"/>
  <c r="DG23" i="11"/>
  <c r="DF14" i="11"/>
  <c r="DF48" i="3"/>
  <c r="J12" i="13" s="1"/>
  <c r="DH10" i="12"/>
  <c r="DI40" i="7" s="1"/>
  <c r="DH40" i="7"/>
  <c r="DG25" i="9"/>
  <c r="DG30" i="10"/>
  <c r="DI11" i="11" l="1"/>
  <c r="DI20" i="11"/>
  <c r="DG6" i="11"/>
  <c r="DG4" i="11" s="1"/>
  <c r="DG7" i="12"/>
  <c r="DG8" i="12" s="1"/>
  <c r="DG9" i="12" s="1"/>
  <c r="DG24" i="11"/>
  <c r="DG22" i="11" s="1"/>
  <c r="DE9" i="8"/>
  <c r="DE10" i="8" s="1"/>
  <c r="DF49" i="3"/>
  <c r="DG46" i="3"/>
  <c r="DG41" i="7" s="1"/>
  <c r="DG39" i="7" s="1"/>
  <c r="DG8" i="7" s="1"/>
  <c r="DG42" i="7" s="1"/>
  <c r="DG70" i="7" s="1"/>
  <c r="DG71" i="7" s="1"/>
  <c r="DH69" i="7" s="1"/>
  <c r="DH5" i="11" s="1"/>
  <c r="DH21" i="9"/>
  <c r="DH20" i="9" s="1"/>
  <c r="DI52" i="7" s="1"/>
  <c r="DI50" i="7" s="1"/>
  <c r="DI55" i="7" s="1"/>
  <c r="DH17" i="9"/>
  <c r="DH16" i="9" s="1"/>
  <c r="DG24" i="9"/>
  <c r="DI21" i="11" s="1"/>
  <c r="DH23" i="10"/>
  <c r="DH22" i="10" s="1"/>
  <c r="DI44" i="3" s="1"/>
  <c r="DG29" i="10"/>
  <c r="DI12" i="11" s="1"/>
  <c r="DH25" i="9" l="1"/>
  <c r="DH18" i="11"/>
  <c r="DH15" i="11" s="1"/>
  <c r="DG48" i="3"/>
  <c r="DH9" i="11"/>
  <c r="DH23" i="11"/>
  <c r="DG14" i="11"/>
  <c r="DI34" i="3"/>
  <c r="DI31" i="3" s="1"/>
  <c r="DI32" i="7"/>
  <c r="DI29" i="7" s="1"/>
  <c r="DI21" i="9"/>
  <c r="DI20" i="9" s="1"/>
  <c r="DJ52" i="7" s="1"/>
  <c r="DI17" i="9"/>
  <c r="DI16" i="9" s="1"/>
  <c r="DH24" i="9"/>
  <c r="DJ21" i="11" s="1"/>
  <c r="DH41" i="3"/>
  <c r="DH13" i="3" s="1"/>
  <c r="DH42" i="3" s="1"/>
  <c r="DH30" i="10"/>
  <c r="DH24" i="11" l="1"/>
  <c r="DH22" i="11" s="1"/>
  <c r="DG49" i="3"/>
  <c r="DF9" i="8"/>
  <c r="DF10" i="8" s="1"/>
  <c r="DJ20" i="11"/>
  <c r="DJ11" i="11"/>
  <c r="DH6" i="11"/>
  <c r="DH4" i="11" s="1"/>
  <c r="DH46" i="3"/>
  <c r="DH41" i="7" s="1"/>
  <c r="DH39" i="7" s="1"/>
  <c r="DH8" i="7" s="1"/>
  <c r="DH42" i="7" s="1"/>
  <c r="DH70" i="7" s="1"/>
  <c r="DH71" i="7" s="1"/>
  <c r="DI69" i="7" s="1"/>
  <c r="DI5" i="11" s="1"/>
  <c r="DH7" i="12"/>
  <c r="DH8" i="12" s="1"/>
  <c r="DH9" i="12" s="1"/>
  <c r="DJ32" i="7"/>
  <c r="DJ29" i="7" s="1"/>
  <c r="DJ34" i="3"/>
  <c r="DJ31" i="3" s="1"/>
  <c r="DI25" i="9"/>
  <c r="DI23" i="10"/>
  <c r="DI22" i="10" s="1"/>
  <c r="DJ44" i="3" s="1"/>
  <c r="DH29" i="10"/>
  <c r="DJ12" i="11" s="1"/>
  <c r="DH48" i="3" l="1"/>
  <c r="DK11" i="11"/>
  <c r="DK20" i="11"/>
  <c r="DI18" i="11"/>
  <c r="DI15" i="11" s="1"/>
  <c r="DI9" i="11"/>
  <c r="DI41" i="3"/>
  <c r="DI13" i="3" s="1"/>
  <c r="DI42" i="3" s="1"/>
  <c r="DI10" i="12"/>
  <c r="DJ17" i="9"/>
  <c r="DJ16" i="9" s="1"/>
  <c r="DJ21" i="9"/>
  <c r="DI24" i="9"/>
  <c r="DK21" i="11" s="1"/>
  <c r="DI7" i="12"/>
  <c r="DI8" i="12" s="1"/>
  <c r="DI9" i="12" s="1"/>
  <c r="DH49" i="3"/>
  <c r="DG9" i="8"/>
  <c r="DG10" i="8" s="1"/>
  <c r="DI23" i="11"/>
  <c r="DH14" i="11"/>
  <c r="DI30" i="10"/>
  <c r="DI24" i="11" l="1"/>
  <c r="DI6" i="11"/>
  <c r="DI4" i="11" s="1"/>
  <c r="DJ25" i="9"/>
  <c r="DJ20" i="9"/>
  <c r="DK52" i="7" s="1"/>
  <c r="DK50" i="7" s="1"/>
  <c r="DK55" i="7" s="1"/>
  <c r="DK32" i="7"/>
  <c r="DK29" i="7" s="1"/>
  <c r="DK34" i="3"/>
  <c r="DK31" i="3" s="1"/>
  <c r="DJ41" i="3"/>
  <c r="DJ13" i="3" s="1"/>
  <c r="DJ42" i="3" s="1"/>
  <c r="DJ10" i="12"/>
  <c r="DJ40" i="7"/>
  <c r="DI22" i="11"/>
  <c r="DI46" i="3"/>
  <c r="DI41" i="7" s="1"/>
  <c r="DI39" i="7" s="1"/>
  <c r="DI8" i="7" s="1"/>
  <c r="DI42" i="7" s="1"/>
  <c r="DI70" i="7" s="1"/>
  <c r="DI71" i="7" s="1"/>
  <c r="DJ69" i="7" s="1"/>
  <c r="DJ5" i="11" s="1"/>
  <c r="DJ23" i="10"/>
  <c r="DJ22" i="10" s="1"/>
  <c r="DK44" i="3" s="1"/>
  <c r="DI29" i="10"/>
  <c r="DK12" i="11" s="1"/>
  <c r="DL20" i="11" l="1"/>
  <c r="DL11" i="11"/>
  <c r="DJ9" i="11"/>
  <c r="DI48" i="3"/>
  <c r="DJ18" i="11"/>
  <c r="DJ7" i="12"/>
  <c r="DJ8" i="12" s="1"/>
  <c r="DJ9" i="12" s="1"/>
  <c r="DK10" i="12"/>
  <c r="DL40" i="7" s="1"/>
  <c r="DK40" i="7"/>
  <c r="DJ46" i="3"/>
  <c r="DJ41" i="7" s="1"/>
  <c r="DJ39" i="7" s="1"/>
  <c r="DJ8" i="7" s="1"/>
  <c r="DJ42" i="7" s="1"/>
  <c r="DJ23" i="11"/>
  <c r="DI14" i="11"/>
  <c r="DK21" i="9"/>
  <c r="DK20" i="9" s="1"/>
  <c r="DL52" i="7" s="1"/>
  <c r="DL50" i="7" s="1"/>
  <c r="DL55" i="7" s="1"/>
  <c r="DK17" i="9"/>
  <c r="DK16" i="9" s="1"/>
  <c r="DJ24" i="9"/>
  <c r="DL21" i="11" s="1"/>
  <c r="DJ30" i="10"/>
  <c r="DJ24" i="11" l="1"/>
  <c r="DH9" i="8"/>
  <c r="DH10" i="8" s="1"/>
  <c r="DI11" i="8" s="1"/>
  <c r="DJ51" i="7" s="1"/>
  <c r="DJ50" i="7" s="1"/>
  <c r="DJ55" i="7" s="1"/>
  <c r="DJ70" i="7" s="1"/>
  <c r="DJ71" i="7" s="1"/>
  <c r="DK69" i="7" s="1"/>
  <c r="DK5" i="11" s="1"/>
  <c r="DK9" i="11"/>
  <c r="DJ6" i="11"/>
  <c r="DJ4" i="11" s="1"/>
  <c r="DJ15" i="11"/>
  <c r="DK18" i="11"/>
  <c r="DI49" i="3"/>
  <c r="DJ22" i="11"/>
  <c r="DK23" i="11" s="1"/>
  <c r="DJ48" i="3"/>
  <c r="DL34" i="3"/>
  <c r="DL31" i="3" s="1"/>
  <c r="DL32" i="7"/>
  <c r="DL29" i="7" s="1"/>
  <c r="DK25" i="9"/>
  <c r="DK41" i="3"/>
  <c r="DK13" i="3" s="1"/>
  <c r="DK42" i="3" s="1"/>
  <c r="DK23" i="10"/>
  <c r="DK22" i="10" s="1"/>
  <c r="DL44" i="3" s="1"/>
  <c r="DJ29" i="10"/>
  <c r="DL12" i="11" s="1"/>
  <c r="DK25" i="11" l="1"/>
  <c r="DM11" i="11"/>
  <c r="DJ14" i="11"/>
  <c r="DM20" i="11"/>
  <c r="DK15" i="11"/>
  <c r="DK6" i="11"/>
  <c r="DK4" i="11" s="1"/>
  <c r="DK46" i="3"/>
  <c r="DK41" i="7" s="1"/>
  <c r="DK39" i="7" s="1"/>
  <c r="DK8" i="7" s="1"/>
  <c r="DK42" i="7" s="1"/>
  <c r="DK70" i="7" s="1"/>
  <c r="DK71" i="7" s="1"/>
  <c r="DL69" i="7" s="1"/>
  <c r="DL5" i="11" s="1"/>
  <c r="DK24" i="11"/>
  <c r="DK22" i="11" s="1"/>
  <c r="DI9" i="8"/>
  <c r="DI10" i="8" s="1"/>
  <c r="DJ49" i="3"/>
  <c r="DL17" i="9"/>
  <c r="DL16" i="9" s="1"/>
  <c r="DL21" i="9"/>
  <c r="DK24" i="9"/>
  <c r="DM21" i="11" s="1"/>
  <c r="DK7" i="12"/>
  <c r="DK8" i="12" s="1"/>
  <c r="DK9" i="12" s="1"/>
  <c r="DK30" i="10"/>
  <c r="DL9" i="11" l="1"/>
  <c r="DL18" i="11"/>
  <c r="DL23" i="11"/>
  <c r="DK14" i="11"/>
  <c r="DM32" i="7"/>
  <c r="DM29" i="7" s="1"/>
  <c r="DM34" i="3"/>
  <c r="DM31" i="3" s="1"/>
  <c r="DL25" i="9"/>
  <c r="DL20" i="9"/>
  <c r="DM52" i="7" s="1"/>
  <c r="DM50" i="7" s="1"/>
  <c r="DM55" i="7" s="1"/>
  <c r="DK48" i="3"/>
  <c r="DL41" i="3"/>
  <c r="DL13" i="3" s="1"/>
  <c r="DL42" i="3" s="1"/>
  <c r="DL10" i="12"/>
  <c r="DL23" i="10"/>
  <c r="DL22" i="10" s="1"/>
  <c r="DM44" i="3" s="1"/>
  <c r="DK29" i="10"/>
  <c r="DM12" i="11" s="1"/>
  <c r="DN20" i="11" l="1"/>
  <c r="DN11" i="11"/>
  <c r="DL15" i="11"/>
  <c r="DL6" i="11"/>
  <c r="DL4" i="11" s="1"/>
  <c r="DL46" i="3"/>
  <c r="DL41" i="7" s="1"/>
  <c r="DL39" i="7" s="1"/>
  <c r="DL8" i="7" s="1"/>
  <c r="DL42" i="7" s="1"/>
  <c r="DL70" i="7" s="1"/>
  <c r="DL71" i="7" s="1"/>
  <c r="DM69" i="7" s="1"/>
  <c r="DM5" i="11" s="1"/>
  <c r="DL7" i="12"/>
  <c r="DL8" i="12" s="1"/>
  <c r="DL9" i="12" s="1"/>
  <c r="DL24" i="11"/>
  <c r="DL22" i="11" s="1"/>
  <c r="DJ9" i="8"/>
  <c r="DJ10" i="8" s="1"/>
  <c r="DK49" i="3"/>
  <c r="DM17" i="9"/>
  <c r="DM16" i="9" s="1"/>
  <c r="DM21" i="9"/>
  <c r="DM20" i="9" s="1"/>
  <c r="DN52" i="7" s="1"/>
  <c r="DL24" i="9"/>
  <c r="DN21" i="11" s="1"/>
  <c r="DM40" i="7"/>
  <c r="DM10" i="12"/>
  <c r="DL30" i="10"/>
  <c r="DL48" i="3" l="1"/>
  <c r="DM9" i="11"/>
  <c r="DM18" i="11"/>
  <c r="DN10" i="12"/>
  <c r="DO40" i="7" s="1"/>
  <c r="DN40" i="7"/>
  <c r="DM41" i="3"/>
  <c r="DM13" i="3" s="1"/>
  <c r="DM42" i="3" s="1"/>
  <c r="DM23" i="11"/>
  <c r="DL14" i="11"/>
  <c r="DM25" i="9"/>
  <c r="DM24" i="11"/>
  <c r="DL49" i="3"/>
  <c r="DK9" i="8"/>
  <c r="DK10" i="8" s="1"/>
  <c r="DN34" i="3"/>
  <c r="DN31" i="3" s="1"/>
  <c r="DN32" i="7"/>
  <c r="DN29" i="7" s="1"/>
  <c r="DM23" i="10"/>
  <c r="DM22" i="10" s="1"/>
  <c r="DN44" i="3" s="1"/>
  <c r="DL29" i="10"/>
  <c r="DN12" i="11" s="1"/>
  <c r="DO11" i="11" l="1"/>
  <c r="DO20" i="11"/>
  <c r="DM15" i="11"/>
  <c r="DM22" i="11"/>
  <c r="DN23" i="11" s="1"/>
  <c r="DM6" i="11"/>
  <c r="DM4" i="11" s="1"/>
  <c r="DM46" i="3"/>
  <c r="DM41" i="7" s="1"/>
  <c r="DM39" i="7" s="1"/>
  <c r="DM8" i="7" s="1"/>
  <c r="DM42" i="7" s="1"/>
  <c r="DM70" i="7" s="1"/>
  <c r="DM71" i="7" s="1"/>
  <c r="DN69" i="7" s="1"/>
  <c r="DN5" i="11" s="1"/>
  <c r="DN21" i="9"/>
  <c r="DN20" i="9" s="1"/>
  <c r="DO52" i="7" s="1"/>
  <c r="DO50" i="7" s="1"/>
  <c r="DO55" i="7" s="1"/>
  <c r="DN17" i="9"/>
  <c r="DN16" i="9" s="1"/>
  <c r="DM24" i="9"/>
  <c r="DO21" i="11" s="1"/>
  <c r="DM7" i="12"/>
  <c r="DM8" i="12" s="1"/>
  <c r="DM9" i="12" s="1"/>
  <c r="DM30" i="10"/>
  <c r="DM14" i="11" l="1"/>
  <c r="DN25" i="9"/>
  <c r="DO21" i="9" s="1"/>
  <c r="DO20" i="9" s="1"/>
  <c r="DP52" i="7" s="1"/>
  <c r="DP50" i="7" s="1"/>
  <c r="DP55" i="7" s="1"/>
  <c r="DN9" i="11"/>
  <c r="DN18" i="11"/>
  <c r="DO32" i="7"/>
  <c r="DO29" i="7" s="1"/>
  <c r="DO34" i="3"/>
  <c r="DO31" i="3" s="1"/>
  <c r="DN41" i="3"/>
  <c r="DN13" i="3" s="1"/>
  <c r="DN42" i="3" s="1"/>
  <c r="DM48" i="3"/>
  <c r="DN23" i="10"/>
  <c r="DN22" i="10" s="1"/>
  <c r="DO44" i="3" s="1"/>
  <c r="DM29" i="10"/>
  <c r="DO12" i="11" s="1"/>
  <c r="DN24" i="9" l="1"/>
  <c r="DP21" i="11" s="1"/>
  <c r="DO17" i="9"/>
  <c r="DO16" i="9" s="1"/>
  <c r="DP32" i="7" s="1"/>
  <c r="DP29" i="7" s="1"/>
  <c r="DP20" i="11"/>
  <c r="DO25" i="9"/>
  <c r="DP21" i="9" s="1"/>
  <c r="DP20" i="9" s="1"/>
  <c r="DQ52" i="7" s="1"/>
  <c r="DQ50" i="7" s="1"/>
  <c r="DQ55" i="7" s="1"/>
  <c r="DP11" i="11"/>
  <c r="DN15" i="11"/>
  <c r="DN6" i="11"/>
  <c r="DN4" i="11" s="1"/>
  <c r="DN7" i="12"/>
  <c r="DN8" i="12" s="1"/>
  <c r="DN9" i="12" s="1"/>
  <c r="DN46" i="3"/>
  <c r="DN41" i="7" s="1"/>
  <c r="DN39" i="7" s="1"/>
  <c r="DN8" i="7" s="1"/>
  <c r="DN42" i="7" s="1"/>
  <c r="DP34" i="3"/>
  <c r="DP31" i="3" s="1"/>
  <c r="DN24" i="11"/>
  <c r="DN22" i="11" s="1"/>
  <c r="DL9" i="8"/>
  <c r="DL10" i="8" s="1"/>
  <c r="DM11" i="8" s="1"/>
  <c r="DN51" i="7" s="1"/>
  <c r="DM49" i="3"/>
  <c r="DN30" i="10"/>
  <c r="DO24" i="9" l="1"/>
  <c r="DQ21" i="11" s="1"/>
  <c r="DP17" i="9"/>
  <c r="DP16" i="9" s="1"/>
  <c r="DQ34" i="3" s="1"/>
  <c r="DQ31" i="3" s="1"/>
  <c r="DQ11" i="11"/>
  <c r="DP25" i="9"/>
  <c r="DP24" i="9" s="1"/>
  <c r="DR21" i="11" s="1"/>
  <c r="DQ20" i="11"/>
  <c r="DO9" i="11"/>
  <c r="DO18" i="11"/>
  <c r="DQ21" i="9"/>
  <c r="DO23" i="11"/>
  <c r="DN14" i="11"/>
  <c r="DN48" i="3"/>
  <c r="DO7" i="12"/>
  <c r="DO8" i="12" s="1"/>
  <c r="DO9" i="12" s="1"/>
  <c r="DP41" i="3" s="1"/>
  <c r="DP13" i="3" s="1"/>
  <c r="DP42" i="3" s="1"/>
  <c r="DO25" i="11"/>
  <c r="DN50" i="7"/>
  <c r="DN55" i="7" s="1"/>
  <c r="DN70" i="7" s="1"/>
  <c r="DN71" i="7" s="1"/>
  <c r="DO69" i="7" s="1"/>
  <c r="DO5" i="11" s="1"/>
  <c r="DO41" i="3"/>
  <c r="DO13" i="3" s="1"/>
  <c r="DO42" i="3" s="1"/>
  <c r="DO10" i="12"/>
  <c r="DO23" i="10"/>
  <c r="DO22" i="10" s="1"/>
  <c r="DP44" i="3" s="1"/>
  <c r="DN29" i="10"/>
  <c r="DP12" i="11" s="1"/>
  <c r="DQ32" i="7" l="1"/>
  <c r="DQ29" i="7" s="1"/>
  <c r="DR11" i="11" s="1"/>
  <c r="DQ17" i="9"/>
  <c r="DQ16" i="9" s="1"/>
  <c r="DR32" i="7" s="1"/>
  <c r="DR29" i="7" s="1"/>
  <c r="DO15" i="11"/>
  <c r="DO6" i="11"/>
  <c r="DO4" i="11" s="1"/>
  <c r="DO46" i="3"/>
  <c r="DO41" i="7" s="1"/>
  <c r="DO39" i="7" s="1"/>
  <c r="DO8" i="7" s="1"/>
  <c r="DO42" i="7" s="1"/>
  <c r="DO70" i="7" s="1"/>
  <c r="DO71" i="7" s="1"/>
  <c r="DP69" i="7" s="1"/>
  <c r="DP5" i="11" s="1"/>
  <c r="DP7" i="12"/>
  <c r="DP8" i="12" s="1"/>
  <c r="DP9" i="12" s="1"/>
  <c r="DQ41" i="3" s="1"/>
  <c r="DQ13" i="3" s="1"/>
  <c r="DQ42" i="3" s="1"/>
  <c r="DP40" i="7"/>
  <c r="DP10" i="12"/>
  <c r="DQ25" i="9"/>
  <c r="DQ24" i="9" s="1"/>
  <c r="DS21" i="11" s="1"/>
  <c r="DQ20" i="9"/>
  <c r="DR52" i="7" s="1"/>
  <c r="DO24" i="11"/>
  <c r="DO22" i="11" s="1"/>
  <c r="DM9" i="8"/>
  <c r="DM10" i="8" s="1"/>
  <c r="DN49" i="3"/>
  <c r="DP46" i="3"/>
  <c r="DP48" i="3" s="1"/>
  <c r="DQ24" i="11" s="1"/>
  <c r="DO30" i="10"/>
  <c r="DR20" i="11" l="1"/>
  <c r="DR34" i="3"/>
  <c r="DR31" i="3" s="1"/>
  <c r="DO48" i="3"/>
  <c r="DP24" i="11" s="1"/>
  <c r="DP41" i="7"/>
  <c r="DP39" i="7" s="1"/>
  <c r="DP8" i="7" s="1"/>
  <c r="DP42" i="7" s="1"/>
  <c r="DP70" i="7" s="1"/>
  <c r="DP71" i="7" s="1"/>
  <c r="DQ69" i="7" s="1"/>
  <c r="DQ5" i="11" s="1"/>
  <c r="DP9" i="11"/>
  <c r="DP18" i="11"/>
  <c r="DQ10" i="12"/>
  <c r="DR40" i="7" s="1"/>
  <c r="DQ40" i="7"/>
  <c r="DP23" i="11"/>
  <c r="DO14" i="11"/>
  <c r="DQ7" i="12"/>
  <c r="DQ8" i="12" s="1"/>
  <c r="DQ9" i="12" s="1"/>
  <c r="DR41" i="3" s="1"/>
  <c r="DR13" i="3" s="1"/>
  <c r="DR42" i="3" s="1"/>
  <c r="DO9" i="8"/>
  <c r="DO10" i="8" s="1"/>
  <c r="DP49" i="3"/>
  <c r="DN9" i="8"/>
  <c r="DN10" i="8" s="1"/>
  <c r="DO49" i="3"/>
  <c r="DP23" i="10"/>
  <c r="DP22" i="10" s="1"/>
  <c r="DQ44" i="3" s="1"/>
  <c r="DQ46" i="3" s="1"/>
  <c r="DO29" i="10"/>
  <c r="DQ12" i="11" s="1"/>
  <c r="DS11" i="11" l="1"/>
  <c r="DS20" i="11"/>
  <c r="DP15" i="11"/>
  <c r="DQ18" i="11"/>
  <c r="DQ9" i="11"/>
  <c r="DP6" i="11"/>
  <c r="DP4" i="11" s="1"/>
  <c r="DP22" i="11"/>
  <c r="DQ48" i="3"/>
  <c r="DR24" i="11" s="1"/>
  <c r="DQ41" i="7"/>
  <c r="DQ39" i="7" s="1"/>
  <c r="DQ8" i="7" s="1"/>
  <c r="DQ42" i="7" s="1"/>
  <c r="DQ70" i="7" s="1"/>
  <c r="DQ71" i="7" s="1"/>
  <c r="DR69" i="7" s="1"/>
  <c r="DR5" i="11" s="1"/>
  <c r="DP30" i="10"/>
  <c r="DR18" i="11" l="1"/>
  <c r="DQ15" i="11"/>
  <c r="DR9" i="11"/>
  <c r="DQ6" i="11"/>
  <c r="DQ4" i="11" s="1"/>
  <c r="DQ49" i="3"/>
  <c r="DP9" i="8"/>
  <c r="DP10" i="8" s="1"/>
  <c r="DQ11" i="8" s="1"/>
  <c r="DR51" i="7" s="1"/>
  <c r="DR50" i="7" s="1"/>
  <c r="DR55" i="7" s="1"/>
  <c r="DQ23" i="11"/>
  <c r="DQ22" i="11" s="1"/>
  <c r="DP14" i="11"/>
  <c r="DQ23" i="10"/>
  <c r="DQ22" i="10" s="1"/>
  <c r="DR44" i="3" s="1"/>
  <c r="DR46" i="3" s="1"/>
  <c r="DP29" i="10"/>
  <c r="DR12" i="11" s="1"/>
  <c r="DR6" i="11" l="1"/>
  <c r="DR4" i="11" s="1"/>
  <c r="DS25" i="11"/>
  <c r="DR15" i="11"/>
  <c r="DR23" i="11"/>
  <c r="DR22" i="11" s="1"/>
  <c r="DQ14" i="11"/>
  <c r="DR48" i="3"/>
  <c r="DR41" i="7"/>
  <c r="DR39" i="7" s="1"/>
  <c r="DR8" i="7" s="1"/>
  <c r="DR42" i="7" s="1"/>
  <c r="DR70" i="7" s="1"/>
  <c r="DR71" i="7" s="1"/>
  <c r="DS5" i="11" s="1"/>
  <c r="DQ30" i="10"/>
  <c r="DQ29" i="10" s="1"/>
  <c r="DS12" i="11" s="1"/>
  <c r="DS24" i="11" l="1"/>
  <c r="K12" i="13"/>
  <c r="DS18" i="11"/>
  <c r="DS15" i="11" s="1"/>
  <c r="DR49" i="3"/>
  <c r="DQ9" i="8"/>
  <c r="DQ10" i="8" s="1"/>
  <c r="DS9" i="11"/>
  <c r="DS6" i="11" s="1"/>
  <c r="DS4" i="11" s="1"/>
  <c r="DS23" i="11"/>
  <c r="DR14" i="11"/>
  <c r="DS22" i="11" l="1"/>
  <c r="DS14" i="11" s="1"/>
</calcChain>
</file>

<file path=xl/sharedStrings.xml><?xml version="1.0" encoding="utf-8"?>
<sst xmlns="http://schemas.openxmlformats.org/spreadsheetml/2006/main" count="466" uniqueCount="257">
  <si>
    <t>Компания "Ромашка"</t>
  </si>
  <si>
    <t>Модель продаж</t>
  </si>
  <si>
    <t>Суммарный трафик в сети</t>
  </si>
  <si>
    <t>рост к прошлому году</t>
  </si>
  <si>
    <t>Процент продаваемого трафика</t>
  </si>
  <si>
    <t>Продаваемый трафик</t>
  </si>
  <si>
    <t>—</t>
  </si>
  <si>
    <t>Доля продуктов в общем трафике</t>
  </si>
  <si>
    <t>Продукт 1</t>
  </si>
  <si>
    <t>Продукт 2</t>
  </si>
  <si>
    <t>Продукт 3</t>
  </si>
  <si>
    <t>Продукт 4</t>
  </si>
  <si>
    <t>Продукт 5</t>
  </si>
  <si>
    <t>итого</t>
  </si>
  <si>
    <t>Объём продаж продуктов</t>
  </si>
  <si>
    <t>Выручка, руб.</t>
  </si>
  <si>
    <t>Сезонность внутри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</si>
  <si>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</si>
  <si>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</si>
  <si>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</si>
  <si>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</si>
  <si>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</si>
  <si>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</si>
  <si>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</si>
  <si>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</si>
  <si>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</si>
  <si>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</si>
  <si>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</si>
  <si>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</si>
  <si>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Доля месячной выручки</t>
  </si>
  <si>
    <t>Модель закупок</t>
  </si>
  <si>
    <t>Доля затрат на трафик в выручке</t>
  </si>
  <si>
    <t>Затраты на трафик, руб.</t>
  </si>
  <si>
    <t>Цена продуктов</t>
  </si>
  <si>
    <t>Код</t>
  </si>
  <si>
    <t>Наименование статей</t>
  </si>
  <si>
    <t>Операционные доходы</t>
  </si>
  <si>
    <t>Поступления от продаж</t>
  </si>
  <si>
    <t>Прочие поступления</t>
  </si>
  <si>
    <t>Прямые затраты</t>
  </si>
  <si>
    <t>Услуги по размещению</t>
  </si>
  <si>
    <t>Прочие прямые затраты</t>
  </si>
  <si>
    <t>Маржинальный доход</t>
  </si>
  <si>
    <t>Операционные расходы</t>
  </si>
  <si>
    <t>Расчёты с персоналом</t>
  </si>
  <si>
    <t>Основная заработная плата</t>
  </si>
  <si>
    <t>Премии, бонусы</t>
  </si>
  <si>
    <t>Налоги на фонд оплаты труда</t>
  </si>
  <si>
    <t>Налог на прибыль</t>
  </si>
  <si>
    <t>Расходы на маркетинг</t>
  </si>
  <si>
    <t>Участие в выставках</t>
  </si>
  <si>
    <t>Сувениры, подарки</t>
  </si>
  <si>
    <t>Реклама и PR</t>
  </si>
  <si>
    <t>Креатив и концепции</t>
  </si>
  <si>
    <t>Прочие расходы на маркетинг</t>
  </si>
  <si>
    <t>Производственные расходы</t>
  </si>
  <si>
    <t>Хостинг серверов</t>
  </si>
  <si>
    <t>Телематические услуги</t>
  </si>
  <si>
    <t>Домены и обслуживание сайтов</t>
  </si>
  <si>
    <t>Интернет на площадке</t>
  </si>
  <si>
    <t>Прочие производственные расходы</t>
  </si>
  <si>
    <t>Административные расходы</t>
  </si>
  <si>
    <t>Аренда офиса</t>
  </si>
  <si>
    <t>Банковские услуги</t>
  </si>
  <si>
    <t>Проценты по кредитам</t>
  </si>
  <si>
    <t>Услуги связи</t>
  </si>
  <si>
    <t>Юридические и информационные услуги</t>
  </si>
  <si>
    <t>Канцелярские товары</t>
  </si>
  <si>
    <t>Представительские расходы</t>
  </si>
  <si>
    <t>Командировочные расходы</t>
  </si>
  <si>
    <t>Прочие операционные расходы</t>
  </si>
  <si>
    <t>Операционная прибыль</t>
  </si>
  <si>
    <t>Амортизация</t>
  </si>
  <si>
    <t>Чистая прибыль</t>
  </si>
  <si>
    <t>Итоги</t>
  </si>
  <si>
    <t>Прогноз прибылей и убытков ООО "Ромашка"</t>
  </si>
  <si>
    <t>Модель расчётов с персоналом</t>
  </si>
  <si>
    <t>1. Планирование штатной численности</t>
  </si>
  <si>
    <t>Штатные единицы</t>
  </si>
  <si>
    <t>Администрация</t>
  </si>
  <si>
    <t>Генеральный директор</t>
  </si>
  <si>
    <t>Заместитель генерального директора</t>
  </si>
  <si>
    <t>Секретарь</t>
  </si>
  <si>
    <t>Оклад</t>
  </si>
  <si>
    <t>Финансовая служба</t>
  </si>
  <si>
    <t>Финансовый директор</t>
  </si>
  <si>
    <t>Главный бухгалтер</t>
  </si>
  <si>
    <t>Заместитель главного бухгалтера</t>
  </si>
  <si>
    <t>Бухгалтер</t>
  </si>
  <si>
    <t>Экономист</t>
  </si>
  <si>
    <t>Служба продаж</t>
  </si>
  <si>
    <t>Директор по продажам</t>
  </si>
  <si>
    <t>Начальник отдела продаж</t>
  </si>
  <si>
    <t>Менеджер по продажам</t>
  </si>
  <si>
    <t>Эккаунт-менеджер</t>
  </si>
  <si>
    <t>Служба баинга</t>
  </si>
  <si>
    <t>Директор по закупкам</t>
  </si>
  <si>
    <t>Менеджер по закупкам</t>
  </si>
  <si>
    <t>Служба маркетинга</t>
  </si>
  <si>
    <t>Директор по маркетингу</t>
  </si>
  <si>
    <t>Менеджер по маркетингу</t>
  </si>
  <si>
    <t>PR-менеджер</t>
  </si>
  <si>
    <t>Копирайтер</t>
  </si>
  <si>
    <t>Отдел разработки</t>
  </si>
  <si>
    <t>Директор по разработке</t>
  </si>
  <si>
    <t>Java-программист</t>
  </si>
  <si>
    <t>С++ программист</t>
  </si>
  <si>
    <t>Разработчик баз данных</t>
  </si>
  <si>
    <t>Разработчик интерфейсов</t>
  </si>
  <si>
    <t>Аналитик</t>
  </si>
  <si>
    <t>Юридический отдел</t>
  </si>
  <si>
    <t>Начальник юридического отдела</t>
  </si>
  <si>
    <t>Юрист</t>
  </si>
  <si>
    <t>Служба персонала</t>
  </si>
  <si>
    <t>Директор по персоналу</t>
  </si>
  <si>
    <t>Менеджер по персоналу</t>
  </si>
  <si>
    <t>Кадровик</t>
  </si>
  <si>
    <t>итого штатная численность</t>
  </si>
  <si>
    <t>2. Планирование фонда оплаты труда</t>
  </si>
  <si>
    <t>итого фонд оплаты труда</t>
  </si>
  <si>
    <t>3. Планирование переменной части оплаты труда</t>
  </si>
  <si>
    <t>Показатели</t>
  </si>
  <si>
    <t>Процент бонусов от объёма продаж</t>
  </si>
  <si>
    <t>итого сумма бонусов</t>
  </si>
  <si>
    <t>4. Планирование налогов на фонд оплаты труда</t>
  </si>
  <si>
    <t>Ставка налогов на ФОТ</t>
  </si>
  <si>
    <t>итого сумма налогов на ФОТ</t>
  </si>
  <si>
    <t>5. Планирование прочих расходов на персонал</t>
  </si>
  <si>
    <t>Доля прочих расходов на персонал в обороте</t>
  </si>
  <si>
    <t>Сумма прочих расходов на персонал</t>
  </si>
  <si>
    <t>Прочие затраты на персонал</t>
  </si>
  <si>
    <t>Модель операционных расходов</t>
  </si>
  <si>
    <t>Статьи расходов</t>
  </si>
  <si>
    <t>годовой темп роста расходов</t>
  </si>
  <si>
    <t>Рентабельность по маржинальной прибыли</t>
  </si>
  <si>
    <t>Рентабельность по чистой прибыли</t>
  </si>
  <si>
    <t>Сумма отгрузки</t>
  </si>
  <si>
    <t>Динамика поступления денег от клиентов</t>
  </si>
  <si>
    <t>сразу</t>
  </si>
  <si>
    <t>через 1 мес.</t>
  </si>
  <si>
    <t>через 2 мес.</t>
  </si>
  <si>
    <t>через 3 мес.</t>
  </si>
  <si>
    <t>через 4 мес.</t>
  </si>
  <si>
    <t>контроль</t>
  </si>
  <si>
    <t>% поступлений от суммы отгрузки 2015 года</t>
  </si>
  <si>
    <t>% поступлений от суммы отгрузки 2016 года</t>
  </si>
  <si>
    <t>% поступлений от суммы отгрузки 2017 года</t>
  </si>
  <si>
    <t>Прогноз поступления денежных средств</t>
  </si>
  <si>
    <t>Расчёт денежных поступлений</t>
  </si>
  <si>
    <t>отгрузка</t>
  </si>
  <si>
    <t>приход</t>
  </si>
  <si>
    <t>через 1 месяц</t>
  </si>
  <si>
    <t>через 2 месяца</t>
  </si>
  <si>
    <t>через 3 месяца</t>
  </si>
  <si>
    <t>через 4 месяца</t>
  </si>
  <si>
    <t>Отгрузка 2014 года</t>
  </si>
  <si>
    <t>% поступлений от суммы отгрузки 2018 года</t>
  </si>
  <si>
    <t>% поступлений от суммы отгрузки 2019 года и далее</t>
  </si>
  <si>
    <t>Модель поступления денежных средств от покупателей</t>
  </si>
  <si>
    <t>Прогноз денежных потоков ООО "Ромашка"</t>
  </si>
  <si>
    <t>Поступления от операционной деятельности</t>
  </si>
  <si>
    <t>Платежи по операционной деятельности</t>
  </si>
  <si>
    <t>Расчёты с площадками и клиентами</t>
  </si>
  <si>
    <t>Сальдо по операционной деятельности</t>
  </si>
  <si>
    <t>финансовая деятельность</t>
  </si>
  <si>
    <t>Поступления от финансовой деятельности</t>
  </si>
  <si>
    <t>Поступления от акционеров</t>
  </si>
  <si>
    <t>Получение банковских кредитов</t>
  </si>
  <si>
    <t>Получение займов</t>
  </si>
  <si>
    <t>Прочие поступления от финансовой деятельности</t>
  </si>
  <si>
    <t>Платежи по финансовой деятельности</t>
  </si>
  <si>
    <t>Платежи акционерам</t>
  </si>
  <si>
    <t>Погашение банковских кредитов</t>
  </si>
  <si>
    <t>Погашение займов</t>
  </si>
  <si>
    <t>Прочие платежи по финансовой деятельности</t>
  </si>
  <si>
    <t>Сальдо по финансовой деятельности</t>
  </si>
  <si>
    <t>инвестиционная деятельность</t>
  </si>
  <si>
    <t>Поступления от инвестиционной деятельности</t>
  </si>
  <si>
    <t>Поступления от продажи основных средств</t>
  </si>
  <si>
    <t>Поступления от продажи нематериальных активов</t>
  </si>
  <si>
    <t>Прочие поступления от инвестиционной деятельности</t>
  </si>
  <si>
    <t>Платежи по инвестиционной деятельности</t>
  </si>
  <si>
    <t>Приобретение основных средств</t>
  </si>
  <si>
    <t>Приобретение нематериальных активов</t>
  </si>
  <si>
    <t>Прочие платежи по инвестиционной деятельности</t>
  </si>
  <si>
    <t>Сальдо по инвестиционной деятельности</t>
  </si>
  <si>
    <t>операционная деятельность</t>
  </si>
  <si>
    <t>сальдо и обороты</t>
  </si>
  <si>
    <t>Остаток денежных средств на начало периода</t>
  </si>
  <si>
    <t>Оборот за период</t>
  </si>
  <si>
    <t>Остаток денежных средств на конец периода</t>
  </si>
  <si>
    <t>Модель изъятия прибыли</t>
  </si>
  <si>
    <t>доля чистой прибыли, распределяемой среди акционеров</t>
  </si>
  <si>
    <t>Сумма чистой прибыли</t>
  </si>
  <si>
    <t>Сумма начисленного изъятия</t>
  </si>
  <si>
    <t>Сумма фактического изъятия</t>
  </si>
  <si>
    <t>Модель кредитования</t>
  </si>
  <si>
    <t>Параметры кредитов</t>
  </si>
  <si>
    <t>Кредит 1</t>
  </si>
  <si>
    <t>Кредит 2</t>
  </si>
  <si>
    <t>Кредит 3</t>
  </si>
  <si>
    <t>Сумма</t>
  </si>
  <si>
    <t>Дата</t>
  </si>
  <si>
    <t>Срок, мес.</t>
  </si>
  <si>
    <t>Ставка, %</t>
  </si>
  <si>
    <t>Денежные потоки по кредитам</t>
  </si>
  <si>
    <t>Получение кредитов</t>
  </si>
  <si>
    <t>Начисление и уплата процентов</t>
  </si>
  <si>
    <t>Погашение тела кредита</t>
  </si>
  <si>
    <t>Остаток долга по кредиту</t>
  </si>
  <si>
    <t>Модель инвестиций</t>
  </si>
  <si>
    <t>Серверное оборудование</t>
  </si>
  <si>
    <t>Автотранспорт</t>
  </si>
  <si>
    <t>Офисное оборудование</t>
  </si>
  <si>
    <t>ОС № 1</t>
  </si>
  <si>
    <t>ОС № 2</t>
  </si>
  <si>
    <t>ОС № 3</t>
  </si>
  <si>
    <t>Дата приобр.</t>
  </si>
  <si>
    <t>Срок аморт.</t>
  </si>
  <si>
    <t>Объекты инвестиций</t>
  </si>
  <si>
    <t>Оплата ОС</t>
  </si>
  <si>
    <t>Начисление амортизации</t>
  </si>
  <si>
    <t>Остаточная стоимость ОС</t>
  </si>
  <si>
    <t>Денежные потоки и затраты</t>
  </si>
  <si>
    <t>Балансовый отчёт ООО "Ромашка"</t>
  </si>
  <si>
    <t>Активы</t>
  </si>
  <si>
    <t>Денежные средства</t>
  </si>
  <si>
    <t>Дебиторская задолженность</t>
  </si>
  <si>
    <t xml:space="preserve">         расчёты с покупателями</t>
  </si>
  <si>
    <t xml:space="preserve">         расчёты с площадками</t>
  </si>
  <si>
    <t xml:space="preserve">         расчёты с бюджетом</t>
  </si>
  <si>
    <t xml:space="preserve">         расчёты с персоналом</t>
  </si>
  <si>
    <t xml:space="preserve">         расчёты с прочими контрагентами</t>
  </si>
  <si>
    <t>Основные средства и НМА</t>
  </si>
  <si>
    <t>Пассивы</t>
  </si>
  <si>
    <t>Кредиторская задолженность</t>
  </si>
  <si>
    <t>Кредиты и займы</t>
  </si>
  <si>
    <t>Собственный капитал</t>
  </si>
  <si>
    <t xml:space="preserve">         капитал на начало периода</t>
  </si>
  <si>
    <t xml:space="preserve">         прибыль за период</t>
  </si>
  <si>
    <t xml:space="preserve">         расчёты с акционерами за период</t>
  </si>
  <si>
    <t>НДС</t>
  </si>
  <si>
    <t>НДС к уплате</t>
  </si>
  <si>
    <t>Налоги</t>
  </si>
  <si>
    <t>Модель налогов</t>
  </si>
  <si>
    <t>Выручка с НДС</t>
  </si>
  <si>
    <t>Расходы с НДС</t>
  </si>
  <si>
    <t>База для начисления НДС</t>
  </si>
  <si>
    <t>Начисление НДС</t>
  </si>
  <si>
    <t>Уплата НДС</t>
  </si>
  <si>
    <t>Сводный отчёт</t>
  </si>
  <si>
    <t>Динамика роста трафика</t>
  </si>
  <si>
    <t>Ключевые показатели</t>
  </si>
  <si>
    <t>Годовой темп роста расходов</t>
  </si>
  <si>
    <t>Доля изымаемой чистой прибыли</t>
  </si>
  <si>
    <t>Годовая прибыль</t>
  </si>
  <si>
    <t>Сумма годовой прибыли, 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</si>
</sst>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[$-419]mmmm\ yyyy;@"/>
    <numFmt numFmtId="166" formatCode="mmm\ yyyy"/>
    <numFmt numFmtId="167" formatCode="#,##0_р_."/>
    <numFmt numFmtId="168" formatCode="yyyy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9"/>
      <color theme="0" tint="-0.14999847407452621"/>
      <name val="Calibri"/>
      <family val="2"/>
      <charset val="204"/>
      <scheme val="minor"/>
    </font>
    <font>
      <b/>
      <sz val="14"/>
      <color theme="4" tint="-0.249977111117893"/>
      <name val="Calibri"/>
      <family val="2"/>
      <charset val="204"/>
      <scheme val="minor"/>
    </font>
    <font>
      <b/>
      <sz val="12"/>
      <color theme="5" tint="-0.249977111117893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5" tint="-0.49998474074526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/>
  </cellStyleXfs>
  <cellXfs count="218">
    <xf numFmtId="0" fontId="0" fillId="0" borderId="0" xfId="0"/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2" xfId="0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9" fontId="3" fillId="3" borderId="3" xfId="1" applyFont="1" applyFill="1" applyBorder="1" applyAlignment="1">
      <alignment vertical="center"/>
    </xf>
    <xf numFmtId="9" fontId="3" fillId="3" borderId="4" xfId="1" applyFont="1" applyFill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49" fontId="5" fillId="0" borderId="0" xfId="0" applyNumberFormat="1" applyFont="1" applyAlignment="1"/>
    <xf numFmtId="0" fontId="0" fillId="0" borderId="0" xfId="0" applyAlignment="1">
      <alignment horizontal="center"/>
    </xf>
    <xf numFmtId="0" fontId="3" fillId="0" borderId="0" xfId="0" applyFont="1" applyAlignment="1"/>
    <xf numFmtId="0" fontId="6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6" fontId="2" fillId="2" borderId="12" xfId="0" applyNumberFormat="1" applyFont="1" applyFill="1" applyBorder="1" applyAlignment="1">
      <alignment horizontal="center" vertical="center"/>
    </xf>
    <xf numFmtId="166" fontId="2" fillId="2" borderId="13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vertical="center"/>
    </xf>
    <xf numFmtId="3" fontId="3" fillId="3" borderId="27" xfId="0" applyNumberFormat="1" applyFont="1" applyFill="1" applyBorder="1" applyAlignment="1">
      <alignment vertical="center"/>
    </xf>
    <xf numFmtId="3" fontId="3" fillId="3" borderId="28" xfId="0" applyNumberFormat="1" applyFont="1" applyFill="1" applyBorder="1" applyAlignment="1">
      <alignment vertical="center"/>
    </xf>
    <xf numFmtId="167" fontId="7" fillId="0" borderId="0" xfId="0" applyNumberFormat="1" applyFont="1" applyAlignment="1">
      <alignment vertical="center"/>
    </xf>
    <xf numFmtId="167" fontId="8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167" fontId="0" fillId="0" borderId="0" xfId="0" applyNumberFormat="1" applyAlignment="1">
      <alignment vertical="center"/>
    </xf>
    <xf numFmtId="167" fontId="2" fillId="2" borderId="18" xfId="0" applyNumberFormat="1" applyFont="1" applyFill="1" applyBorder="1" applyAlignment="1">
      <alignment horizontal="center" vertical="center"/>
    </xf>
    <xf numFmtId="167" fontId="3" fillId="3" borderId="26" xfId="0" applyNumberFormat="1" applyFont="1" applyFill="1" applyBorder="1" applyAlignment="1">
      <alignment vertical="center"/>
    </xf>
    <xf numFmtId="9" fontId="0" fillId="0" borderId="29" xfId="1" applyFont="1" applyBorder="1" applyAlignment="1">
      <alignment horizontal="center" vertical="center"/>
    </xf>
    <xf numFmtId="10" fontId="9" fillId="0" borderId="3" xfId="1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10" fontId="9" fillId="0" borderId="6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5" borderId="11" xfId="0" applyFont="1" applyFill="1" applyBorder="1" applyAlignment="1">
      <alignment horizontal="center" vertical="center"/>
    </xf>
    <xf numFmtId="168" fontId="3" fillId="5" borderId="12" xfId="0" applyNumberFormat="1" applyFont="1" applyFill="1" applyBorder="1" applyAlignment="1">
      <alignment horizontal="center" vertical="center"/>
    </xf>
    <xf numFmtId="168" fontId="3" fillId="5" borderId="13" xfId="0" applyNumberFormat="1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vertical="center"/>
    </xf>
    <xf numFmtId="3" fontId="0" fillId="4" borderId="15" xfId="1" applyNumberFormat="1" applyFont="1" applyFill="1" applyBorder="1" applyAlignment="1">
      <alignment vertical="center"/>
    </xf>
    <xf numFmtId="3" fontId="0" fillId="4" borderId="16" xfId="1" applyNumberFormat="1" applyFont="1" applyFill="1" applyBorder="1" applyAlignment="1">
      <alignment vertical="center"/>
    </xf>
    <xf numFmtId="0" fontId="12" fillId="4" borderId="8" xfId="0" applyFont="1" applyFill="1" applyBorder="1" applyAlignment="1">
      <alignment vertical="center"/>
    </xf>
    <xf numFmtId="9" fontId="0" fillId="4" borderId="9" xfId="1" applyNumberFormat="1" applyFont="1" applyFill="1" applyBorder="1" applyAlignment="1">
      <alignment vertical="center"/>
    </xf>
    <xf numFmtId="9" fontId="0" fillId="5" borderId="10" xfId="1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/>
    </xf>
    <xf numFmtId="9" fontId="0" fillId="4" borderId="3" xfId="1" applyNumberFormat="1" applyFont="1" applyFill="1" applyBorder="1" applyAlignment="1">
      <alignment vertical="center"/>
    </xf>
    <xf numFmtId="9" fontId="0" fillId="5" borderId="4" xfId="1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9" fontId="12" fillId="4" borderId="6" xfId="1" applyFont="1" applyFill="1" applyBorder="1" applyAlignment="1">
      <alignment vertical="center"/>
    </xf>
    <xf numFmtId="9" fontId="12" fillId="5" borderId="7" xfId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4" fontId="3" fillId="5" borderId="11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4" borderId="11" xfId="0" applyFill="1" applyBorder="1" applyAlignment="1">
      <alignment vertical="center"/>
    </xf>
    <xf numFmtId="3" fontId="0" fillId="4" borderId="12" xfId="0" applyNumberFormat="1" applyFill="1" applyBorder="1" applyAlignment="1">
      <alignment vertical="center"/>
    </xf>
    <xf numFmtId="3" fontId="0" fillId="4" borderId="13" xfId="0" applyNumberFormat="1" applyFill="1" applyBorder="1" applyAlignment="1">
      <alignment vertical="center"/>
    </xf>
    <xf numFmtId="3" fontId="3" fillId="6" borderId="9" xfId="0" applyNumberFormat="1" applyFont="1" applyFill="1" applyBorder="1" applyAlignment="1">
      <alignment vertical="center"/>
    </xf>
    <xf numFmtId="3" fontId="3" fillId="7" borderId="9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6" borderId="3" xfId="0" applyNumberFormat="1" applyFont="1" applyFill="1" applyBorder="1" applyAlignment="1">
      <alignment vertical="center"/>
    </xf>
    <xf numFmtId="3" fontId="0" fillId="7" borderId="3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6" borderId="3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0" fillId="6" borderId="6" xfId="0" applyNumberFormat="1" applyFill="1" applyBorder="1" applyAlignment="1">
      <alignment vertical="center"/>
    </xf>
    <xf numFmtId="3" fontId="0" fillId="0" borderId="0" xfId="0" applyNumberFormat="1"/>
    <xf numFmtId="0" fontId="3" fillId="4" borderId="2" xfId="0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3" fontId="0" fillId="4" borderId="3" xfId="0" applyNumberFormat="1" applyFill="1" applyBorder="1" applyAlignment="1">
      <alignment vertical="center"/>
    </xf>
    <xf numFmtId="3" fontId="0" fillId="4" borderId="4" xfId="0" applyNumberForma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3" fontId="3" fillId="4" borderId="6" xfId="0" applyNumberFormat="1" applyFont="1" applyFill="1" applyBorder="1" applyAlignment="1">
      <alignment vertical="center"/>
    </xf>
    <xf numFmtId="3" fontId="3" fillId="4" borderId="7" xfId="0" applyNumberFormat="1" applyFont="1" applyFill="1" applyBorder="1" applyAlignment="1">
      <alignment vertical="center"/>
    </xf>
    <xf numFmtId="166" fontId="14" fillId="5" borderId="12" xfId="0" applyNumberFormat="1" applyFont="1" applyFill="1" applyBorder="1" applyAlignment="1">
      <alignment horizontal="center" vertical="center"/>
    </xf>
    <xf numFmtId="166" fontId="14" fillId="5" borderId="13" xfId="0" applyNumberFormat="1" applyFont="1" applyFill="1" applyBorder="1" applyAlignment="1">
      <alignment horizontal="center" vertical="center"/>
    </xf>
    <xf numFmtId="3" fontId="3" fillId="6" borderId="30" xfId="0" applyNumberFormat="1" applyFont="1" applyFill="1" applyBorder="1" applyAlignment="1">
      <alignment vertical="center"/>
    </xf>
    <xf numFmtId="3" fontId="0" fillId="7" borderId="4" xfId="0" applyNumberFormat="1" applyFont="1" applyFill="1" applyBorder="1" applyAlignment="1">
      <alignment vertical="center"/>
    </xf>
    <xf numFmtId="3" fontId="0" fillId="7" borderId="4" xfId="0" applyNumberFormat="1" applyFill="1" applyBorder="1" applyAlignment="1">
      <alignment vertical="center"/>
    </xf>
    <xf numFmtId="3" fontId="0" fillId="7" borderId="7" xfId="0" applyNumberFormat="1" applyFill="1" applyBorder="1" applyAlignment="1">
      <alignment vertical="center"/>
    </xf>
    <xf numFmtId="9" fontId="0" fillId="4" borderId="3" xfId="1" applyFont="1" applyFill="1" applyBorder="1" applyAlignment="1">
      <alignment vertical="center"/>
    </xf>
    <xf numFmtId="9" fontId="0" fillId="4" borderId="4" xfId="1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9" fontId="0" fillId="4" borderId="6" xfId="1" applyFont="1" applyFill="1" applyBorder="1" applyAlignment="1">
      <alignment vertical="center"/>
    </xf>
    <xf numFmtId="9" fontId="0" fillId="4" borderId="7" xfId="1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3" fontId="0" fillId="4" borderId="15" xfId="0" applyNumberForma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3" fontId="0" fillId="4" borderId="9" xfId="0" applyNumberFormat="1" applyFill="1" applyBorder="1" applyAlignment="1">
      <alignment vertical="center"/>
    </xf>
    <xf numFmtId="3" fontId="0" fillId="4" borderId="10" xfId="0" applyNumberFormat="1" applyFill="1" applyBorder="1" applyAlignment="1">
      <alignment vertical="center"/>
    </xf>
    <xf numFmtId="9" fontId="4" fillId="4" borderId="3" xfId="1" applyFont="1" applyFill="1" applyBorder="1" applyAlignment="1">
      <alignment horizontal="center" vertical="center"/>
    </xf>
    <xf numFmtId="9" fontId="3" fillId="4" borderId="3" xfId="1" applyFont="1" applyFill="1" applyBorder="1" applyAlignment="1">
      <alignment vertical="center"/>
    </xf>
    <xf numFmtId="9" fontId="3" fillId="4" borderId="4" xfId="1" applyFont="1" applyFill="1" applyBorder="1" applyAlignment="1">
      <alignment vertical="center"/>
    </xf>
    <xf numFmtId="3" fontId="0" fillId="4" borderId="3" xfId="1" applyNumberFormat="1" applyFont="1" applyFill="1" applyBorder="1" applyAlignment="1">
      <alignment vertical="center"/>
    </xf>
    <xf numFmtId="3" fontId="0" fillId="4" borderId="4" xfId="1" applyNumberFormat="1" applyFont="1" applyFill="1" applyBorder="1" applyAlignment="1">
      <alignment vertical="center"/>
    </xf>
    <xf numFmtId="3" fontId="3" fillId="4" borderId="3" xfId="1" applyNumberFormat="1" applyFont="1" applyFill="1" applyBorder="1" applyAlignment="1">
      <alignment vertical="center"/>
    </xf>
    <xf numFmtId="3" fontId="3" fillId="4" borderId="4" xfId="1" applyNumberFormat="1" applyFont="1" applyFill="1" applyBorder="1" applyAlignment="1">
      <alignment vertical="center"/>
    </xf>
    <xf numFmtId="4" fontId="0" fillId="4" borderId="3" xfId="0" applyNumberFormat="1" applyFill="1" applyBorder="1" applyAlignment="1">
      <alignment vertical="center"/>
    </xf>
    <xf numFmtId="4" fontId="0" fillId="4" borderId="4" xfId="0" applyNumberFormat="1" applyFill="1" applyBorder="1" applyAlignment="1">
      <alignment vertical="center"/>
    </xf>
    <xf numFmtId="164" fontId="0" fillId="4" borderId="15" xfId="1" applyNumberFormat="1" applyFont="1" applyFill="1" applyBorder="1" applyAlignment="1">
      <alignment vertical="center"/>
    </xf>
    <xf numFmtId="164" fontId="0" fillId="4" borderId="16" xfId="1" applyNumberFormat="1" applyFont="1" applyFill="1" applyBorder="1" applyAlignment="1">
      <alignment vertical="center"/>
    </xf>
    <xf numFmtId="3" fontId="0" fillId="4" borderId="16" xfId="0" applyNumberFormat="1" applyFill="1" applyBorder="1" applyAlignment="1">
      <alignment vertical="center"/>
    </xf>
    <xf numFmtId="167" fontId="0" fillId="4" borderId="19" xfId="0" applyNumberForma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167" fontId="0" fillId="4" borderId="22" xfId="0" applyNumberFormat="1" applyFill="1" applyBorder="1" applyAlignment="1">
      <alignment vertical="center"/>
    </xf>
    <xf numFmtId="3" fontId="0" fillId="4" borderId="17" xfId="0" applyNumberFormat="1" applyFill="1" applyBorder="1" applyAlignment="1">
      <alignment vertical="center"/>
    </xf>
    <xf numFmtId="3" fontId="0" fillId="4" borderId="23" xfId="0" applyNumberFormat="1" applyFill="1" applyBorder="1" applyAlignment="1">
      <alignment vertical="center"/>
    </xf>
    <xf numFmtId="167" fontId="0" fillId="4" borderId="24" xfId="0" applyNumberFormat="1" applyFill="1" applyBorder="1" applyAlignment="1">
      <alignment vertical="center"/>
    </xf>
    <xf numFmtId="167" fontId="0" fillId="4" borderId="20" xfId="0" applyNumberFormat="1" applyFill="1" applyBorder="1" applyAlignment="1">
      <alignment vertical="center"/>
    </xf>
    <xf numFmtId="3" fontId="0" fillId="4" borderId="6" xfId="0" applyNumberFormat="1" applyFill="1" applyBorder="1" applyAlignment="1">
      <alignment vertical="center"/>
    </xf>
    <xf numFmtId="3" fontId="0" fillId="4" borderId="7" xfId="0" applyNumberForma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167" fontId="3" fillId="8" borderId="18" xfId="0" applyNumberFormat="1" applyFont="1" applyFill="1" applyBorder="1" applyAlignment="1">
      <alignment vertical="center"/>
    </xf>
    <xf numFmtId="3" fontId="3" fillId="8" borderId="12" xfId="0" applyNumberFormat="1" applyFont="1" applyFill="1" applyBorder="1" applyAlignment="1">
      <alignment vertical="center"/>
    </xf>
    <xf numFmtId="3" fontId="3" fillId="8" borderId="13" xfId="0" applyNumberFormat="1" applyFont="1" applyFill="1" applyBorder="1" applyAlignment="1">
      <alignment vertical="center"/>
    </xf>
    <xf numFmtId="164" fontId="0" fillId="4" borderId="3" xfId="1" applyNumberFormat="1" applyFont="1" applyFill="1" applyBorder="1" applyAlignment="1">
      <alignment vertical="center"/>
    </xf>
    <xf numFmtId="164" fontId="0" fillId="4" borderId="4" xfId="1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0" fillId="4" borderId="2" xfId="0" applyNumberFormat="1" applyFont="1" applyFill="1" applyBorder="1" applyAlignment="1">
      <alignment vertical="center"/>
    </xf>
    <xf numFmtId="3" fontId="0" fillId="4" borderId="2" xfId="0" applyNumberFormat="1" applyFill="1" applyBorder="1" applyAlignment="1">
      <alignment vertical="center"/>
    </xf>
    <xf numFmtId="3" fontId="0" fillId="4" borderId="5" xfId="0" applyNumberFormat="1" applyFill="1" applyBorder="1" applyAlignment="1">
      <alignment vertical="center"/>
    </xf>
    <xf numFmtId="0" fontId="3" fillId="0" borderId="0" xfId="0" applyFont="1"/>
    <xf numFmtId="0" fontId="3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2" fillId="2" borderId="31" xfId="0" applyNumberFormat="1" applyFont="1" applyFill="1" applyBorder="1" applyAlignment="1">
      <alignment horizontal="center" vertical="center"/>
    </xf>
    <xf numFmtId="165" fontId="2" fillId="2" borderId="3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4" borderId="31" xfId="0" applyFill="1" applyBorder="1" applyAlignment="1">
      <alignment vertical="center"/>
    </xf>
    <xf numFmtId="3" fontId="0" fillId="4" borderId="1" xfId="0" applyNumberFormat="1" applyFill="1" applyBorder="1" applyAlignment="1">
      <alignment vertical="center"/>
    </xf>
    <xf numFmtId="9" fontId="3" fillId="4" borderId="6" xfId="1" applyFont="1" applyFill="1" applyBorder="1" applyAlignment="1">
      <alignment vertical="center"/>
    </xf>
    <xf numFmtId="9" fontId="3" fillId="4" borderId="7" xfId="1" applyFont="1" applyFill="1" applyBorder="1" applyAlignment="1">
      <alignment vertical="center"/>
    </xf>
    <xf numFmtId="3" fontId="0" fillId="4" borderId="30" xfId="0" applyNumberFormat="1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3" fontId="0" fillId="4" borderId="33" xfId="0" applyNumberFormat="1" applyFill="1" applyBorder="1" applyAlignment="1">
      <alignment vertical="center"/>
    </xf>
    <xf numFmtId="3" fontId="0" fillId="4" borderId="34" xfId="0" applyNumberForma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3" fontId="3" fillId="4" borderId="15" xfId="0" applyNumberFormat="1" applyFont="1" applyFill="1" applyBorder="1" applyAlignment="1">
      <alignment vertical="center"/>
    </xf>
    <xf numFmtId="3" fontId="3" fillId="4" borderId="16" xfId="0" applyNumberFormat="1" applyFont="1" applyFill="1" applyBorder="1" applyAlignment="1">
      <alignment vertical="center"/>
    </xf>
    <xf numFmtId="0" fontId="0" fillId="4" borderId="14" xfId="0" applyFont="1" applyFill="1" applyBorder="1" applyAlignment="1">
      <alignment vertical="center"/>
    </xf>
    <xf numFmtId="3" fontId="0" fillId="4" borderId="15" xfId="0" applyNumberFormat="1" applyFont="1" applyFill="1" applyBorder="1" applyAlignment="1">
      <alignment vertical="center"/>
    </xf>
    <xf numFmtId="3" fontId="0" fillId="4" borderId="16" xfId="0" applyNumberFormat="1" applyFont="1" applyFill="1" applyBorder="1" applyAlignment="1">
      <alignment vertical="center"/>
    </xf>
    <xf numFmtId="14" fontId="0" fillId="4" borderId="9" xfId="0" applyNumberFormat="1" applyFill="1" applyBorder="1" applyAlignment="1">
      <alignment horizontal="center" vertical="center"/>
    </xf>
    <xf numFmtId="14" fontId="0" fillId="4" borderId="15" xfId="0" applyNumberFormat="1" applyFill="1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/>
    </xf>
    <xf numFmtId="3" fontId="0" fillId="4" borderId="15" xfId="0" applyNumberFormat="1" applyFill="1" applyBorder="1" applyAlignment="1">
      <alignment horizontal="center" vertical="center"/>
    </xf>
    <xf numFmtId="164" fontId="0" fillId="4" borderId="10" xfId="1" applyNumberFormat="1" applyFont="1" applyFill="1" applyBorder="1" applyAlignment="1">
      <alignment horizontal="center" vertical="center"/>
    </xf>
    <xf numFmtId="164" fontId="0" fillId="4" borderId="16" xfId="1" applyNumberFormat="1" applyFont="1" applyFill="1" applyBorder="1" applyAlignment="1">
      <alignment horizontal="center" vertical="center"/>
    </xf>
    <xf numFmtId="166" fontId="0" fillId="4" borderId="9" xfId="0" applyNumberFormat="1" applyFill="1" applyBorder="1" applyAlignment="1">
      <alignment horizontal="center" vertical="center"/>
    </xf>
    <xf numFmtId="166" fontId="0" fillId="4" borderId="15" xfId="0" applyNumberFormat="1" applyFill="1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/>
    </xf>
    <xf numFmtId="3" fontId="0" fillId="4" borderId="16" xfId="0" applyNumberForma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14" fontId="2" fillId="2" borderId="30" xfId="0" applyNumberFormat="1" applyFont="1" applyFill="1" applyBorder="1" applyAlignment="1">
      <alignment horizontal="center" vertical="center"/>
    </xf>
    <xf numFmtId="3" fontId="0" fillId="5" borderId="15" xfId="0" applyNumberFormat="1" applyFont="1" applyFill="1" applyBorder="1" applyAlignment="1">
      <alignment vertical="center"/>
    </xf>
    <xf numFmtId="9" fontId="4" fillId="4" borderId="1" xfId="1" applyFont="1" applyFill="1" applyBorder="1" applyAlignment="1">
      <alignment horizontal="center" vertical="center"/>
    </xf>
    <xf numFmtId="9" fontId="0" fillId="4" borderId="1" xfId="1" applyFont="1" applyFill="1" applyBorder="1" applyAlignment="1">
      <alignment vertical="center"/>
    </xf>
    <xf numFmtId="9" fontId="0" fillId="4" borderId="30" xfId="1" applyFont="1" applyFill="1" applyBorder="1" applyAlignment="1">
      <alignment vertical="center"/>
    </xf>
    <xf numFmtId="4" fontId="0" fillId="4" borderId="12" xfId="1" applyNumberFormat="1" applyFont="1" applyFill="1" applyBorder="1" applyAlignment="1">
      <alignment vertical="center"/>
    </xf>
    <xf numFmtId="4" fontId="0" fillId="4" borderId="13" xfId="1" applyNumberFormat="1" applyFont="1" applyFill="1" applyBorder="1" applyAlignment="1">
      <alignment vertical="center"/>
    </xf>
    <xf numFmtId="4" fontId="4" fillId="4" borderId="12" xfId="1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Свод!$A$12</c:f>
              <c:strCache>
                <c:ptCount val="1"/>
                <c:pt idx="0">
                  <c:v>Сумма годовой прибыли, млн. руб.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Свод!$B$11:$K$11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Свод!$B$12:$K$12</c:f>
              <c:numCache>
                <c:formatCode>#,##0.00</c:formatCode>
                <c:ptCount val="10"/>
                <c:pt idx="0">
                  <c:v>-2.8371198413370924</c:v>
                </c:pt>
                <c:pt idx="1">
                  <c:v>-54.154929130508485</c:v>
                </c:pt>
                <c:pt idx="2">
                  <c:v>-41.287160097238406</c:v>
                </c:pt>
                <c:pt idx="3">
                  <c:v>-25.916430029388302</c:v>
                </c:pt>
                <c:pt idx="4">
                  <c:v>73.877316570424668</c:v>
                </c:pt>
                <c:pt idx="5">
                  <c:v>146.01050075706218</c:v>
                </c:pt>
                <c:pt idx="6">
                  <c:v>223.5826497421921</c:v>
                </c:pt>
                <c:pt idx="7">
                  <c:v>300.85098753337843</c:v>
                </c:pt>
                <c:pt idx="8">
                  <c:v>398.76283728454331</c:v>
                </c:pt>
                <c:pt idx="9">
                  <c:v>493.7285051166952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27"/>
        <c:axId val="162323264"/>
        <c:axId val="162323656"/>
      </c:barChart>
      <c:catAx>
        <c:axId val="16232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323656"/>
        <c:crosses val="autoZero"/>
        <c:auto val="1"/>
        <c:lblAlgn val="ctr"/>
        <c:lblOffset val="100"/>
        <c:noMultiLvlLbl val="0"/>
      </c:catAx>
      <c:valAx>
        <c:axId val="162323656"/>
        <c:scaling>
          <c:orientation val="minMax"/>
          <c:max val="600"/>
          <c:min val="-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32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Динамика остатков</a:t>
            </a:r>
            <a:r>
              <a:rPr lang="ru-RU" baseline="0"/>
              <a:t> денежных средств, млн. руб.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CF!$C$4:$DR$4</c:f>
              <c:numCache>
                <c:formatCode>[$-419]mmmm\ yyyy;@</c:formatCode>
                <c:ptCount val="12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  <c:pt idx="111">
                  <c:v>45383</c:v>
                </c:pt>
                <c:pt idx="112">
                  <c:v>45413</c:v>
                </c:pt>
                <c:pt idx="113">
                  <c:v>45444</c:v>
                </c:pt>
                <c:pt idx="114">
                  <c:v>45474</c:v>
                </c:pt>
                <c:pt idx="115">
                  <c:v>45505</c:v>
                </c:pt>
                <c:pt idx="116">
                  <c:v>45536</c:v>
                </c:pt>
                <c:pt idx="117">
                  <c:v>45566</c:v>
                </c:pt>
                <c:pt idx="118">
                  <c:v>45597</c:v>
                </c:pt>
                <c:pt idx="119">
                  <c:v>45627</c:v>
                </c:pt>
              </c:numCache>
            </c:numRef>
          </c:cat>
          <c:val>
            <c:numRef>
              <c:f>CF!$C$71:$DR$71</c:f>
              <c:numCache>
                <c:formatCode>#,##0</c:formatCode>
                <c:ptCount val="120"/>
                <c:pt idx="0">
                  <c:v>15340432</c:v>
                </c:pt>
                <c:pt idx="1">
                  <c:v>21530992</c:v>
                </c:pt>
                <c:pt idx="2">
                  <c:v>75587712</c:v>
                </c:pt>
                <c:pt idx="3">
                  <c:v>72341369.485875711</c:v>
                </c:pt>
                <c:pt idx="4">
                  <c:v>68474109.402306974</c:v>
                </c:pt>
                <c:pt idx="5">
                  <c:v>65256821.749293789</c:v>
                </c:pt>
                <c:pt idx="6">
                  <c:v>62434022.061440676</c:v>
                </c:pt>
                <c:pt idx="7">
                  <c:v>60273504.561676078</c:v>
                </c:pt>
                <c:pt idx="8">
                  <c:v>59258393.894067794</c:v>
                </c:pt>
                <c:pt idx="9">
                  <c:v>57928175.200564966</c:v>
                </c:pt>
                <c:pt idx="10">
                  <c:v>205854922.98328626</c:v>
                </c:pt>
                <c:pt idx="11">
                  <c:v>197756522.92961395</c:v>
                </c:pt>
                <c:pt idx="12">
                  <c:v>193129263.22170436</c:v>
                </c:pt>
                <c:pt idx="13">
                  <c:v>193642304.33635032</c:v>
                </c:pt>
                <c:pt idx="14">
                  <c:v>172176707.48155183</c:v>
                </c:pt>
                <c:pt idx="15">
                  <c:v>163304193.24237669</c:v>
                </c:pt>
                <c:pt idx="16">
                  <c:v>153978685.54975709</c:v>
                </c:pt>
                <c:pt idx="17">
                  <c:v>65564069.903693065</c:v>
                </c:pt>
                <c:pt idx="18">
                  <c:v>57622898.386811718</c:v>
                </c:pt>
                <c:pt idx="19">
                  <c:v>50423836.016485922</c:v>
                </c:pt>
                <c:pt idx="20">
                  <c:v>44954527.476715676</c:v>
                </c:pt>
                <c:pt idx="21">
                  <c:v>39607225.274602681</c:v>
                </c:pt>
                <c:pt idx="22">
                  <c:v>34040604.635045238</c:v>
                </c:pt>
                <c:pt idx="23">
                  <c:v>29500060.358043343</c:v>
                </c:pt>
                <c:pt idx="24">
                  <c:v>27165689.047376677</c:v>
                </c:pt>
                <c:pt idx="25">
                  <c:v>33469784.307265565</c:v>
                </c:pt>
                <c:pt idx="26">
                  <c:v>35452146.293710008</c:v>
                </c:pt>
                <c:pt idx="27">
                  <c:v>29332277.549913399</c:v>
                </c:pt>
                <c:pt idx="28">
                  <c:v>22900513.182672344</c:v>
                </c:pt>
                <c:pt idx="29">
                  <c:v>17674943.518986858</c:v>
                </c:pt>
                <c:pt idx="30">
                  <c:v>13074250.497500986</c:v>
                </c:pt>
                <c:pt idx="31">
                  <c:v>9197881.0625706688</c:v>
                </c:pt>
                <c:pt idx="32">
                  <c:v>7475094.6431959197</c:v>
                </c:pt>
                <c:pt idx="33">
                  <c:v>6248479.4172109962</c:v>
                </c:pt>
                <c:pt idx="34">
                  <c:v>255000813.64679253</c:v>
                </c:pt>
                <c:pt idx="35">
                  <c:v>250215761.53039816</c:v>
                </c:pt>
                <c:pt idx="36">
                  <c:v>145619807.32331151</c:v>
                </c:pt>
                <c:pt idx="37">
                  <c:v>148421269.25689155</c:v>
                </c:pt>
                <c:pt idx="38">
                  <c:v>145884442.84513825</c:v>
                </c:pt>
                <c:pt idx="39">
                  <c:v>137499444.89364484</c:v>
                </c:pt>
                <c:pt idx="40">
                  <c:v>128755856.31981809</c:v>
                </c:pt>
                <c:pt idx="41">
                  <c:v>121570465.65965801</c:v>
                </c:pt>
                <c:pt idx="42">
                  <c:v>115123175.26677328</c:v>
                </c:pt>
                <c:pt idx="43">
                  <c:v>109266388.82286593</c:v>
                </c:pt>
                <c:pt idx="44">
                  <c:v>105887446.70356987</c:v>
                </c:pt>
                <c:pt idx="45">
                  <c:v>103239069.7751292</c:v>
                </c:pt>
                <c:pt idx="46">
                  <c:v>101121871.48793371</c:v>
                </c:pt>
                <c:pt idx="47">
                  <c:v>100498981.91420566</c:v>
                </c:pt>
                <c:pt idx="48">
                  <c:v>98284853.206424117</c:v>
                </c:pt>
                <c:pt idx="49">
                  <c:v>106553289.88855925</c:v>
                </c:pt>
                <c:pt idx="50">
                  <c:v>112409734.08671826</c:v>
                </c:pt>
                <c:pt idx="51">
                  <c:v>108796595.56033245</c:v>
                </c:pt>
                <c:pt idx="52">
                  <c:v>105535369.20811787</c:v>
                </c:pt>
                <c:pt idx="53">
                  <c:v>103956524.04202476</c:v>
                </c:pt>
                <c:pt idx="54">
                  <c:v>103084784.75776288</c:v>
                </c:pt>
                <c:pt idx="55">
                  <c:v>91577020.840527624</c:v>
                </c:pt>
                <c:pt idx="56">
                  <c:v>94253425.819364592</c:v>
                </c:pt>
                <c:pt idx="57">
                  <c:v>98348027.32952112</c:v>
                </c:pt>
                <c:pt idx="58">
                  <c:v>104107970.6505682</c:v>
                </c:pt>
                <c:pt idx="59">
                  <c:v>93698291.002215475</c:v>
                </c:pt>
                <c:pt idx="60">
                  <c:v>26903331.738773867</c:v>
                </c:pt>
                <c:pt idx="61">
                  <c:v>39280514.380565301</c:v>
                </c:pt>
                <c:pt idx="62">
                  <c:v>46986984.382194296</c:v>
                </c:pt>
                <c:pt idx="63">
                  <c:v>44300537.864868492</c:v>
                </c:pt>
                <c:pt idx="64">
                  <c:v>51081464.678969234</c:v>
                </c:pt>
                <c:pt idx="65">
                  <c:v>59991033.671657547</c:v>
                </c:pt>
                <c:pt idx="66">
                  <c:v>69789376.86623852</c:v>
                </c:pt>
                <c:pt idx="67">
                  <c:v>55558711.790635869</c:v>
                </c:pt>
                <c:pt idx="68">
                  <c:v>69817010.336120784</c:v>
                </c:pt>
                <c:pt idx="69">
                  <c:v>85871475.179388195</c:v>
                </c:pt>
                <c:pt idx="70">
                  <c:v>104082935.83251438</c:v>
                </c:pt>
                <c:pt idx="71">
                  <c:v>84933357.51965183</c:v>
                </c:pt>
                <c:pt idx="72">
                  <c:v>87786790.366633818</c:v>
                </c:pt>
                <c:pt idx="73">
                  <c:v>107503924.4047322</c:v>
                </c:pt>
                <c:pt idx="74">
                  <c:v>120684094.85901442</c:v>
                </c:pt>
                <c:pt idx="75">
                  <c:v>112800888.06814738</c:v>
                </c:pt>
                <c:pt idx="76">
                  <c:v>124835914.63465661</c:v>
                </c:pt>
                <c:pt idx="77">
                  <c:v>139548024.35274965</c:v>
                </c:pt>
                <c:pt idx="78">
                  <c:v>155377478.1507147</c:v>
                </c:pt>
                <c:pt idx="79">
                  <c:v>130774488.85548733</c:v>
                </c:pt>
                <c:pt idx="80">
                  <c:v>152194285.74535257</c:v>
                </c:pt>
                <c:pt idx="81">
                  <c:v>175860380.52420306</c:v>
                </c:pt>
                <c:pt idx="82">
                  <c:v>202271149.63690484</c:v>
                </c:pt>
                <c:pt idx="83">
                  <c:v>170059670.15160865</c:v>
                </c:pt>
                <c:pt idx="84">
                  <c:v>145741883.73971945</c:v>
                </c:pt>
                <c:pt idx="85">
                  <c:v>174391291.48934665</c:v>
                </c:pt>
                <c:pt idx="86">
                  <c:v>193781150.99412549</c:v>
                </c:pt>
                <c:pt idx="87">
                  <c:v>179176337.52208802</c:v>
                </c:pt>
                <c:pt idx="88">
                  <c:v>196876212.20388538</c:v>
                </c:pt>
                <c:pt idx="89">
                  <c:v>217783853.79723439</c:v>
                </c:pt>
                <c:pt idx="90">
                  <c:v>240030043.63318589</c:v>
                </c:pt>
                <c:pt idx="91">
                  <c:v>203877019.66971761</c:v>
                </c:pt>
                <c:pt idx="92">
                  <c:v>232806945.51753712</c:v>
                </c:pt>
                <c:pt idx="93">
                  <c:v>264418557.63631979</c:v>
                </c:pt>
                <c:pt idx="94">
                  <c:v>299343841.09388936</c:v>
                </c:pt>
                <c:pt idx="95">
                  <c:v>252384351.93349648</c:v>
                </c:pt>
                <c:pt idx="96">
                  <c:v>263282335.51089707</c:v>
                </c:pt>
                <c:pt idx="97">
                  <c:v>298866148.49092573</c:v>
                </c:pt>
                <c:pt idx="98">
                  <c:v>323505569.77376807</c:v>
                </c:pt>
                <c:pt idx="99">
                  <c:v>298726749.70936209</c:v>
                </c:pt>
                <c:pt idx="100">
                  <c:v>321980088.78626746</c:v>
                </c:pt>
                <c:pt idx="101">
                  <c:v>349130802.69537675</c:v>
                </c:pt>
                <c:pt idx="102">
                  <c:v>377909870.36092019</c:v>
                </c:pt>
                <c:pt idx="103">
                  <c:v>323694363.37285769</c:v>
                </c:pt>
                <c:pt idx="104">
                  <c:v>360526221.39053291</c:v>
                </c:pt>
                <c:pt idx="105">
                  <c:v>400585347.00530601</c:v>
                </c:pt>
                <c:pt idx="106">
                  <c:v>444743542.58152157</c:v>
                </c:pt>
                <c:pt idx="107">
                  <c:v>375320842.02596265</c:v>
                </c:pt>
                <c:pt idx="108">
                  <c:v>388440708.95485914</c:v>
                </c:pt>
                <c:pt idx="109">
                  <c:v>435161361.20918649</c:v>
                </c:pt>
                <c:pt idx="110">
                  <c:v>467260004.11127579</c:v>
                </c:pt>
                <c:pt idx="111">
                  <c:v>426319903.5308032</c:v>
                </c:pt>
                <c:pt idx="112">
                  <c:v>455907153.35773951</c:v>
                </c:pt>
                <c:pt idx="113">
                  <c:v>490026266.76927924</c:v>
                </c:pt>
                <c:pt idx="114">
                  <c:v>526047035.68860024</c:v>
                </c:pt>
                <c:pt idx="115">
                  <c:v>447678542.88982618</c:v>
                </c:pt>
                <c:pt idx="116">
                  <c:v>492982419.97035849</c:v>
                </c:pt>
                <c:pt idx="117">
                  <c:v>542001237.47283423</c:v>
                </c:pt>
                <c:pt idx="118">
                  <c:v>595866752.01695657</c:v>
                </c:pt>
                <c:pt idx="119">
                  <c:v>495054845.72965586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324440"/>
        <c:axId val="162324832"/>
      </c:lineChart>
      <c:dateAx>
        <c:axId val="162324440"/>
        <c:scaling>
          <c:orientation val="minMax"/>
        </c:scaling>
        <c:delete val="1"/>
        <c:axPos val="b"/>
        <c:numFmt formatCode="[$-419]mmmm\ yyyy;@" sourceLinked="1"/>
        <c:majorTickMark val="out"/>
        <c:minorTickMark val="none"/>
        <c:tickLblPos val="nextTo"/>
        <c:crossAx val="162324832"/>
        <c:crosses val="autoZero"/>
        <c:auto val="1"/>
        <c:lblOffset val="100"/>
        <c:baseTimeUnit val="months"/>
      </c:dateAx>
      <c:valAx>
        <c:axId val="16232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324440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13</xdr:row>
      <xdr:rowOff>53340</xdr:rowOff>
    </xdr:from>
    <xdr:to>
      <xdr:col>10</xdr:col>
      <xdr:colOff>373380</xdr:colOff>
      <xdr:row>31</xdr:row>
      <xdr:rowOff>83820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213360</xdr:colOff>
      <xdr:row>16</xdr:row>
      <xdr:rowOff>198120</xdr:rowOff>
    </xdr:from>
    <xdr:to>
      <xdr:col>17</xdr:col>
      <xdr:colOff>76200</xdr:colOff>
      <xdr:row>31</xdr:row>
      <xdr:rowOff>68580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workbookViewId="0">
      <selection activeCell="D3" sqref="D3"/>
    </sheetView>
  </sheetViews>
  <sheetFormatPr defaultRowHeight="18" customHeight="1" x14ac:dyDescent="0.3"/>
  <cols>
    <col min="1" max="1" width="32.6640625" style="4" customWidth="1"/>
    <col min="2" max="11" width="8.77734375" style="4" customWidth="1"/>
    <col min="12" max="12" width="5.5546875" style="4" customWidth="1"/>
    <col min="13" max="13" width="24.77734375" style="4" customWidth="1"/>
    <col min="14" max="14" width="12.6640625" style="4" customWidth="1"/>
    <col min="15" max="15" width="14.33203125" style="4" customWidth="1"/>
    <col min="16" max="16" width="12.33203125" style="4" customWidth="1"/>
    <col min="17" max="17" width="11.21875" style="4" customWidth="1"/>
    <col min="18" max="16384" width="8.88671875" style="4"/>
  </cols>
  <sheetData>
    <row r="1" spans="1:17" ht="18" customHeight="1" x14ac:dyDescent="0.3">
      <c r="A1" s="36" t="s">
        <v>0</v>
      </c>
    </row>
    <row r="3" spans="1:17" ht="18" customHeight="1" x14ac:dyDescent="0.3">
      <c r="A3" s="37" t="s">
        <v>250</v>
      </c>
    </row>
    <row r="4" spans="1:17" ht="18" customHeight="1" thickBot="1" x14ac:dyDescent="0.35"/>
    <row r="5" spans="1:17" ht="18" customHeight="1" thickBot="1" x14ac:dyDescent="0.35">
      <c r="A5" s="40" t="s">
        <v>252</v>
      </c>
      <c r="B5" s="2">
        <v>2015</v>
      </c>
      <c r="C5" s="2">
        <v>2016</v>
      </c>
      <c r="D5" s="2">
        <v>2017</v>
      </c>
      <c r="E5" s="2">
        <v>2018</v>
      </c>
      <c r="F5" s="2">
        <v>2019</v>
      </c>
      <c r="G5" s="2">
        <v>2020</v>
      </c>
      <c r="H5" s="2">
        <v>2021</v>
      </c>
      <c r="I5" s="2">
        <v>2022</v>
      </c>
      <c r="J5" s="2">
        <v>2023</v>
      </c>
      <c r="K5" s="3">
        <v>2024</v>
      </c>
      <c r="M5" s="40" t="s">
        <v>197</v>
      </c>
      <c r="N5" s="2" t="s">
        <v>201</v>
      </c>
      <c r="O5" s="2" t="s">
        <v>202</v>
      </c>
      <c r="P5" s="2" t="s">
        <v>203</v>
      </c>
      <c r="Q5" s="3" t="s">
        <v>204</v>
      </c>
    </row>
    <row r="6" spans="1:17" ht="18" customHeight="1" x14ac:dyDescent="0.3">
      <c r="A6" s="176" t="s">
        <v>251</v>
      </c>
      <c r="B6" s="212" t="s">
        <v>6</v>
      </c>
      <c r="C6" s="213">
        <v>0.3</v>
      </c>
      <c r="D6" s="213">
        <v>0.3</v>
      </c>
      <c r="E6" s="213">
        <v>0.25</v>
      </c>
      <c r="F6" s="213">
        <v>0.25</v>
      </c>
      <c r="G6" s="213">
        <v>0.2</v>
      </c>
      <c r="H6" s="213">
        <v>0.2</v>
      </c>
      <c r="I6" s="213">
        <v>0.15</v>
      </c>
      <c r="J6" s="213">
        <v>0.15</v>
      </c>
      <c r="K6" s="214">
        <v>0.1</v>
      </c>
      <c r="M6" s="113" t="s">
        <v>198</v>
      </c>
      <c r="N6" s="114">
        <v>50000000</v>
      </c>
      <c r="O6" s="190">
        <v>42064</v>
      </c>
      <c r="P6" s="192">
        <v>96</v>
      </c>
      <c r="Q6" s="194">
        <v>0.155</v>
      </c>
    </row>
    <row r="7" spans="1:17" ht="18" customHeight="1" thickBot="1" x14ac:dyDescent="0.35">
      <c r="A7" s="108" t="s">
        <v>4</v>
      </c>
      <c r="B7" s="109">
        <v>0.5</v>
      </c>
      <c r="C7" s="109">
        <v>0.52</v>
      </c>
      <c r="D7" s="109">
        <v>0.54</v>
      </c>
      <c r="E7" s="109">
        <v>0.56000000000000005</v>
      </c>
      <c r="F7" s="109">
        <v>0.57999999999999996</v>
      </c>
      <c r="G7" s="109">
        <v>0.6</v>
      </c>
      <c r="H7" s="109">
        <v>0.62</v>
      </c>
      <c r="I7" s="109">
        <v>0.64</v>
      </c>
      <c r="J7" s="109">
        <v>0.66</v>
      </c>
      <c r="K7" s="110">
        <v>0.68</v>
      </c>
      <c r="M7" s="113" t="s">
        <v>199</v>
      </c>
      <c r="N7" s="114">
        <v>200000000</v>
      </c>
      <c r="O7" s="190">
        <v>42309</v>
      </c>
      <c r="P7" s="192">
        <v>48</v>
      </c>
      <c r="Q7" s="194">
        <v>0.18</v>
      </c>
    </row>
    <row r="8" spans="1:17" ht="18" customHeight="1" thickBot="1" x14ac:dyDescent="0.35">
      <c r="A8" s="108" t="s">
        <v>253</v>
      </c>
      <c r="B8" s="109">
        <v>0.2</v>
      </c>
      <c r="C8" s="109"/>
      <c r="D8" s="109"/>
      <c r="E8" s="109"/>
      <c r="F8" s="109"/>
      <c r="G8" s="109"/>
      <c r="H8" s="109"/>
      <c r="I8" s="109"/>
      <c r="J8" s="109"/>
      <c r="K8" s="110"/>
      <c r="M8" s="111" t="s">
        <v>200</v>
      </c>
      <c r="N8" s="112">
        <v>250000000</v>
      </c>
      <c r="O8" s="191">
        <v>43040</v>
      </c>
      <c r="P8" s="193">
        <v>96</v>
      </c>
      <c r="Q8" s="195">
        <v>0.125</v>
      </c>
    </row>
    <row r="9" spans="1:17" ht="18" customHeight="1" thickBot="1" x14ac:dyDescent="0.35">
      <c r="A9" s="108" t="s">
        <v>254</v>
      </c>
      <c r="B9" s="109">
        <v>0</v>
      </c>
      <c r="C9" s="109">
        <v>0</v>
      </c>
      <c r="D9" s="109">
        <v>0</v>
      </c>
      <c r="E9" s="109">
        <v>0</v>
      </c>
      <c r="F9" s="109">
        <v>0.7</v>
      </c>
      <c r="G9" s="109">
        <v>0.75</v>
      </c>
      <c r="H9" s="109">
        <v>0.8</v>
      </c>
      <c r="I9" s="109">
        <v>0.85</v>
      </c>
      <c r="J9" s="109">
        <v>0.9</v>
      </c>
      <c r="K9" s="110">
        <v>1</v>
      </c>
    </row>
    <row r="10" spans="1:17" ht="18" customHeight="1" thickBot="1" x14ac:dyDescent="0.35">
      <c r="M10" s="40" t="s">
        <v>219</v>
      </c>
      <c r="N10" s="2" t="s">
        <v>201</v>
      </c>
      <c r="O10" s="2" t="s">
        <v>217</v>
      </c>
      <c r="P10" s="3" t="s">
        <v>218</v>
      </c>
    </row>
    <row r="11" spans="1:17" ht="18" customHeight="1" thickBot="1" x14ac:dyDescent="0.35">
      <c r="A11" s="40" t="s">
        <v>255</v>
      </c>
      <c r="B11" s="2">
        <v>2015</v>
      </c>
      <c r="C11" s="2">
        <v>2016</v>
      </c>
      <c r="D11" s="2">
        <v>2017</v>
      </c>
      <c r="E11" s="2">
        <v>2018</v>
      </c>
      <c r="F11" s="2">
        <v>2019</v>
      </c>
      <c r="G11" s="2">
        <v>2020</v>
      </c>
      <c r="H11" s="2">
        <v>2021</v>
      </c>
      <c r="I11" s="2">
        <v>2022</v>
      </c>
      <c r="J11" s="2">
        <v>2023</v>
      </c>
      <c r="K11" s="3">
        <v>2024</v>
      </c>
      <c r="M11" s="113" t="s">
        <v>211</v>
      </c>
      <c r="N11" s="114">
        <v>50000000</v>
      </c>
      <c r="O11" s="196">
        <v>42309</v>
      </c>
      <c r="P11" s="198">
        <v>36</v>
      </c>
    </row>
    <row r="12" spans="1:17" ht="18" customHeight="1" thickBot="1" x14ac:dyDescent="0.35">
      <c r="A12" s="77" t="s">
        <v>256</v>
      </c>
      <c r="B12" s="217">
        <f>SUM(PL!C48:N48)/1000000</f>
        <v>-2.8371198413370924</v>
      </c>
      <c r="C12" s="215">
        <f>SUM(PL!O48:Z48)/1000000</f>
        <v>-54.154929130508485</v>
      </c>
      <c r="D12" s="215">
        <f>SUM(PL!AA48:AL48)/1000000</f>
        <v>-41.287160097238406</v>
      </c>
      <c r="E12" s="215">
        <f>SUM(PL!AM48:AX48)/1000000</f>
        <v>-25.916430029388302</v>
      </c>
      <c r="F12" s="215">
        <f>SUM(PL!AY48:BJ48)/1000000</f>
        <v>73.877316570424668</v>
      </c>
      <c r="G12" s="215">
        <f>SUM(PL!BK48:BV48)/1000000</f>
        <v>146.01050075706218</v>
      </c>
      <c r="H12" s="215">
        <f>SUM(PL!BW48:CH48)/1000000</f>
        <v>223.5826497421921</v>
      </c>
      <c r="I12" s="215">
        <f>SUM(PL!CI48:CT48)/1000000</f>
        <v>300.85098753337843</v>
      </c>
      <c r="J12" s="215">
        <f>SUM(PL!CU48:DF48)/1000000</f>
        <v>398.76283728454331</v>
      </c>
      <c r="K12" s="216">
        <f>SUM(PL!DG48:DR48)/1000000</f>
        <v>493.7285051166952</v>
      </c>
      <c r="M12" s="113" t="s">
        <v>213</v>
      </c>
      <c r="N12" s="114">
        <v>20000000</v>
      </c>
      <c r="O12" s="196">
        <v>42430</v>
      </c>
      <c r="P12" s="198">
        <v>24</v>
      </c>
    </row>
    <row r="13" spans="1:17" ht="18" customHeight="1" x14ac:dyDescent="0.3">
      <c r="M13" s="113" t="s">
        <v>212</v>
      </c>
      <c r="N13" s="114">
        <v>80000000</v>
      </c>
      <c r="O13" s="196">
        <v>42522</v>
      </c>
      <c r="P13" s="198">
        <v>24</v>
      </c>
    </row>
    <row r="14" spans="1:17" ht="18" customHeight="1" x14ac:dyDescent="0.3">
      <c r="M14" s="113" t="s">
        <v>214</v>
      </c>
      <c r="N14" s="114">
        <v>100000000</v>
      </c>
      <c r="O14" s="196">
        <v>43101</v>
      </c>
      <c r="P14" s="198">
        <v>60</v>
      </c>
    </row>
    <row r="15" spans="1:17" ht="18" customHeight="1" x14ac:dyDescent="0.3">
      <c r="M15" s="113" t="s">
        <v>215</v>
      </c>
      <c r="N15" s="114">
        <v>65000000</v>
      </c>
      <c r="O15" s="196">
        <v>43831</v>
      </c>
      <c r="P15" s="198">
        <v>60</v>
      </c>
    </row>
    <row r="16" spans="1:17" ht="18" customHeight="1" thickBot="1" x14ac:dyDescent="0.35">
      <c r="M16" s="111" t="s">
        <v>216</v>
      </c>
      <c r="N16" s="112">
        <v>30000000</v>
      </c>
      <c r="O16" s="197">
        <v>44562</v>
      </c>
      <c r="P16" s="199">
        <v>60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3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5" sqref="F5"/>
    </sheetView>
  </sheetViews>
  <sheetFormatPr defaultColWidth="8.88671875" defaultRowHeight="18" customHeight="1" x14ac:dyDescent="0.3"/>
  <cols>
    <col min="1" max="1" width="32.6640625" style="4" customWidth="1"/>
    <col min="2" max="121" width="12.6640625" style="4" customWidth="1"/>
    <col min="122" max="16384" width="8.88671875" style="4"/>
  </cols>
  <sheetData>
    <row r="1" spans="1:121" ht="18" customHeight="1" x14ac:dyDescent="0.3">
      <c r="A1" s="36" t="s">
        <v>0</v>
      </c>
    </row>
    <row r="3" spans="1:121" ht="18" customHeight="1" x14ac:dyDescent="0.3">
      <c r="A3" s="37" t="s">
        <v>210</v>
      </c>
    </row>
    <row r="4" spans="1:121" ht="18" customHeight="1" thickBot="1" x14ac:dyDescent="0.35">
      <c r="A4" s="7"/>
    </row>
    <row r="5" spans="1:121" ht="18" customHeight="1" thickBot="1" x14ac:dyDescent="0.35">
      <c r="A5" s="40" t="s">
        <v>219</v>
      </c>
      <c r="B5" s="2" t="s">
        <v>201</v>
      </c>
      <c r="C5" s="2" t="s">
        <v>217</v>
      </c>
      <c r="D5" s="3" t="s">
        <v>218</v>
      </c>
    </row>
    <row r="6" spans="1:121" s="7" customFormat="1" ht="18" customHeight="1" x14ac:dyDescent="0.3">
      <c r="A6" s="113" t="s">
        <v>211</v>
      </c>
      <c r="B6" s="114">
        <f>Свод!N11</f>
        <v>50000000</v>
      </c>
      <c r="C6" s="196">
        <f>Свод!O11</f>
        <v>42309</v>
      </c>
      <c r="D6" s="198">
        <f>Свод!P11</f>
        <v>36</v>
      </c>
      <c r="E6" s="4"/>
      <c r="F6" s="4"/>
      <c r="G6" s="4"/>
      <c r="H6" s="4"/>
      <c r="I6" s="4"/>
      <c r="J6" s="4"/>
      <c r="K6" s="4"/>
    </row>
    <row r="7" spans="1:121" s="7" customFormat="1" ht="18" customHeight="1" x14ac:dyDescent="0.3">
      <c r="A7" s="113" t="s">
        <v>213</v>
      </c>
      <c r="B7" s="114">
        <f>Свод!N12</f>
        <v>20000000</v>
      </c>
      <c r="C7" s="196">
        <f>Свод!O12</f>
        <v>42430</v>
      </c>
      <c r="D7" s="198">
        <f>Свод!P12</f>
        <v>24</v>
      </c>
      <c r="E7" s="4"/>
      <c r="F7" s="4"/>
      <c r="G7" s="4"/>
      <c r="H7" s="4"/>
      <c r="I7" s="4"/>
      <c r="J7" s="4"/>
      <c r="K7" s="4"/>
    </row>
    <row r="8" spans="1:121" s="7" customFormat="1" ht="18" customHeight="1" x14ac:dyDescent="0.3">
      <c r="A8" s="113" t="s">
        <v>212</v>
      </c>
      <c r="B8" s="114">
        <f>Свод!N13</f>
        <v>80000000</v>
      </c>
      <c r="C8" s="196">
        <f>Свод!O13</f>
        <v>42522</v>
      </c>
      <c r="D8" s="198">
        <f>Свод!P13</f>
        <v>24</v>
      </c>
      <c r="E8" s="4"/>
      <c r="F8" s="4"/>
      <c r="G8" s="4"/>
      <c r="H8" s="4"/>
      <c r="I8" s="4"/>
      <c r="J8" s="4"/>
      <c r="K8" s="4"/>
    </row>
    <row r="9" spans="1:121" s="7" customFormat="1" ht="18" customHeight="1" x14ac:dyDescent="0.3">
      <c r="A9" s="113" t="s">
        <v>214</v>
      </c>
      <c r="B9" s="114">
        <f>Свод!N14</f>
        <v>100000000</v>
      </c>
      <c r="C9" s="196">
        <f>Свод!O14</f>
        <v>43101</v>
      </c>
      <c r="D9" s="198">
        <f>Свод!P14</f>
        <v>60</v>
      </c>
      <c r="E9" s="4"/>
      <c r="F9" s="4"/>
      <c r="G9" s="4"/>
      <c r="H9" s="4"/>
      <c r="I9" s="4"/>
      <c r="J9" s="4"/>
      <c r="K9" s="4"/>
    </row>
    <row r="10" spans="1:121" s="7" customFormat="1" ht="18" customHeight="1" x14ac:dyDescent="0.3">
      <c r="A10" s="113" t="s">
        <v>215</v>
      </c>
      <c r="B10" s="114">
        <f>Свод!N15</f>
        <v>65000000</v>
      </c>
      <c r="C10" s="196">
        <f>Свод!O15</f>
        <v>43831</v>
      </c>
      <c r="D10" s="198">
        <f>Свод!P15</f>
        <v>60</v>
      </c>
      <c r="E10" s="4"/>
      <c r="F10" s="4"/>
      <c r="G10" s="4"/>
      <c r="H10" s="4"/>
      <c r="I10" s="4"/>
      <c r="J10" s="4"/>
      <c r="K10" s="4"/>
    </row>
    <row r="11" spans="1:121" ht="18" customHeight="1" thickBot="1" x14ac:dyDescent="0.35">
      <c r="A11" s="111" t="s">
        <v>216</v>
      </c>
      <c r="B11" s="112">
        <f>Свод!N16</f>
        <v>30000000</v>
      </c>
      <c r="C11" s="197">
        <f>Свод!O16</f>
        <v>44562</v>
      </c>
      <c r="D11" s="199">
        <f>Свод!P16</f>
        <v>60</v>
      </c>
    </row>
    <row r="13" spans="1:121" ht="18" customHeight="1" thickBot="1" x14ac:dyDescent="0.35"/>
    <row r="14" spans="1:121" ht="18" customHeight="1" thickBot="1" x14ac:dyDescent="0.35">
      <c r="A14" s="40" t="s">
        <v>223</v>
      </c>
      <c r="B14" s="31">
        <v>42005</v>
      </c>
      <c r="C14" s="31">
        <v>42036</v>
      </c>
      <c r="D14" s="31">
        <v>42064</v>
      </c>
      <c r="E14" s="31">
        <v>42095</v>
      </c>
      <c r="F14" s="31">
        <v>42125</v>
      </c>
      <c r="G14" s="31">
        <v>42156</v>
      </c>
      <c r="H14" s="31">
        <v>42186</v>
      </c>
      <c r="I14" s="31">
        <v>42217</v>
      </c>
      <c r="J14" s="31">
        <v>42248</v>
      </c>
      <c r="K14" s="31">
        <v>42278</v>
      </c>
      <c r="L14" s="31">
        <v>42309</v>
      </c>
      <c r="M14" s="31">
        <v>42339</v>
      </c>
      <c r="N14" s="31">
        <v>42370</v>
      </c>
      <c r="O14" s="31">
        <v>42401</v>
      </c>
      <c r="P14" s="31">
        <v>42430</v>
      </c>
      <c r="Q14" s="31">
        <v>42461</v>
      </c>
      <c r="R14" s="31">
        <v>42491</v>
      </c>
      <c r="S14" s="31">
        <v>42522</v>
      </c>
      <c r="T14" s="31">
        <v>42552</v>
      </c>
      <c r="U14" s="31">
        <v>42583</v>
      </c>
      <c r="V14" s="31">
        <v>42614</v>
      </c>
      <c r="W14" s="31">
        <v>42644</v>
      </c>
      <c r="X14" s="31">
        <v>42675</v>
      </c>
      <c r="Y14" s="31">
        <v>42705</v>
      </c>
      <c r="Z14" s="31">
        <v>42736</v>
      </c>
      <c r="AA14" s="31">
        <v>42767</v>
      </c>
      <c r="AB14" s="31">
        <v>42795</v>
      </c>
      <c r="AC14" s="31">
        <v>42826</v>
      </c>
      <c r="AD14" s="31">
        <v>42856</v>
      </c>
      <c r="AE14" s="31">
        <v>42887</v>
      </c>
      <c r="AF14" s="31">
        <v>42917</v>
      </c>
      <c r="AG14" s="31">
        <v>42948</v>
      </c>
      <c r="AH14" s="31">
        <v>42979</v>
      </c>
      <c r="AI14" s="31">
        <v>43009</v>
      </c>
      <c r="AJ14" s="31">
        <v>43040</v>
      </c>
      <c r="AK14" s="31">
        <v>43070</v>
      </c>
      <c r="AL14" s="31">
        <v>43101</v>
      </c>
      <c r="AM14" s="31">
        <v>43132</v>
      </c>
      <c r="AN14" s="31">
        <v>43160</v>
      </c>
      <c r="AO14" s="31">
        <v>43191</v>
      </c>
      <c r="AP14" s="31">
        <v>43221</v>
      </c>
      <c r="AQ14" s="31">
        <v>43252</v>
      </c>
      <c r="AR14" s="31">
        <v>43282</v>
      </c>
      <c r="AS14" s="31">
        <v>43313</v>
      </c>
      <c r="AT14" s="31">
        <v>43344</v>
      </c>
      <c r="AU14" s="31">
        <v>43374</v>
      </c>
      <c r="AV14" s="31">
        <v>43405</v>
      </c>
      <c r="AW14" s="31">
        <v>43435</v>
      </c>
      <c r="AX14" s="31">
        <v>43466</v>
      </c>
      <c r="AY14" s="31">
        <v>43497</v>
      </c>
      <c r="AZ14" s="31">
        <v>43525</v>
      </c>
      <c r="BA14" s="31">
        <v>43556</v>
      </c>
      <c r="BB14" s="31">
        <v>43586</v>
      </c>
      <c r="BC14" s="31">
        <v>43617</v>
      </c>
      <c r="BD14" s="31">
        <v>43647</v>
      </c>
      <c r="BE14" s="31">
        <v>43678</v>
      </c>
      <c r="BF14" s="31">
        <v>43709</v>
      </c>
      <c r="BG14" s="31">
        <v>43739</v>
      </c>
      <c r="BH14" s="31">
        <v>43770</v>
      </c>
      <c r="BI14" s="31">
        <v>43800</v>
      </c>
      <c r="BJ14" s="31">
        <v>43831</v>
      </c>
      <c r="BK14" s="31">
        <v>43862</v>
      </c>
      <c r="BL14" s="31">
        <v>43891</v>
      </c>
      <c r="BM14" s="31">
        <v>43922</v>
      </c>
      <c r="BN14" s="31">
        <v>43952</v>
      </c>
      <c r="BO14" s="31">
        <v>43983</v>
      </c>
      <c r="BP14" s="31">
        <v>44013</v>
      </c>
      <c r="BQ14" s="31">
        <v>44044</v>
      </c>
      <c r="BR14" s="31">
        <v>44075</v>
      </c>
      <c r="BS14" s="31">
        <v>44105</v>
      </c>
      <c r="BT14" s="31">
        <v>44136</v>
      </c>
      <c r="BU14" s="31">
        <v>44166</v>
      </c>
      <c r="BV14" s="31">
        <v>44197</v>
      </c>
      <c r="BW14" s="31">
        <v>44228</v>
      </c>
      <c r="BX14" s="31">
        <v>44256</v>
      </c>
      <c r="BY14" s="31">
        <v>44287</v>
      </c>
      <c r="BZ14" s="31">
        <v>44317</v>
      </c>
      <c r="CA14" s="31">
        <v>44348</v>
      </c>
      <c r="CB14" s="31">
        <v>44378</v>
      </c>
      <c r="CC14" s="31">
        <v>44409</v>
      </c>
      <c r="CD14" s="31">
        <v>44440</v>
      </c>
      <c r="CE14" s="31">
        <v>44470</v>
      </c>
      <c r="CF14" s="31">
        <v>44501</v>
      </c>
      <c r="CG14" s="31">
        <v>44531</v>
      </c>
      <c r="CH14" s="31">
        <v>44562</v>
      </c>
      <c r="CI14" s="31">
        <v>44593</v>
      </c>
      <c r="CJ14" s="31">
        <v>44621</v>
      </c>
      <c r="CK14" s="31">
        <v>44652</v>
      </c>
      <c r="CL14" s="31">
        <v>44682</v>
      </c>
      <c r="CM14" s="31">
        <v>44713</v>
      </c>
      <c r="CN14" s="31">
        <v>44743</v>
      </c>
      <c r="CO14" s="31">
        <v>44774</v>
      </c>
      <c r="CP14" s="31">
        <v>44805</v>
      </c>
      <c r="CQ14" s="31">
        <v>44835</v>
      </c>
      <c r="CR14" s="31">
        <v>44866</v>
      </c>
      <c r="CS14" s="31">
        <v>44896</v>
      </c>
      <c r="CT14" s="31">
        <v>44927</v>
      </c>
      <c r="CU14" s="31">
        <v>44958</v>
      </c>
      <c r="CV14" s="31">
        <v>44986</v>
      </c>
      <c r="CW14" s="31">
        <v>45017</v>
      </c>
      <c r="CX14" s="31">
        <v>45047</v>
      </c>
      <c r="CY14" s="31">
        <v>45078</v>
      </c>
      <c r="CZ14" s="31">
        <v>45108</v>
      </c>
      <c r="DA14" s="31">
        <v>45139</v>
      </c>
      <c r="DB14" s="31">
        <v>45170</v>
      </c>
      <c r="DC14" s="31">
        <v>45200</v>
      </c>
      <c r="DD14" s="31">
        <v>45231</v>
      </c>
      <c r="DE14" s="31">
        <v>45261</v>
      </c>
      <c r="DF14" s="31">
        <v>45292</v>
      </c>
      <c r="DG14" s="31">
        <v>45323</v>
      </c>
      <c r="DH14" s="31">
        <v>45352</v>
      </c>
      <c r="DI14" s="31">
        <v>45383</v>
      </c>
      <c r="DJ14" s="31">
        <v>45413</v>
      </c>
      <c r="DK14" s="31">
        <v>45444</v>
      </c>
      <c r="DL14" s="31">
        <v>45474</v>
      </c>
      <c r="DM14" s="31">
        <v>45505</v>
      </c>
      <c r="DN14" s="31">
        <v>45536</v>
      </c>
      <c r="DO14" s="31">
        <v>45566</v>
      </c>
      <c r="DP14" s="31">
        <v>45597</v>
      </c>
      <c r="DQ14" s="32">
        <v>45627</v>
      </c>
    </row>
    <row r="15" spans="1:121" s="7" customFormat="1" ht="18" customHeight="1" thickBot="1" x14ac:dyDescent="0.35">
      <c r="A15" s="137" t="s">
        <v>220</v>
      </c>
      <c r="B15" s="139">
        <f>SUM(B16:B21)</f>
        <v>0</v>
      </c>
      <c r="C15" s="139">
        <f t="shared" ref="C15:BN15" si="0">SUM(C16:C21)</f>
        <v>0</v>
      </c>
      <c r="D15" s="139">
        <f t="shared" si="0"/>
        <v>0</v>
      </c>
      <c r="E15" s="139">
        <f t="shared" si="0"/>
        <v>0</v>
      </c>
      <c r="F15" s="139">
        <f t="shared" si="0"/>
        <v>0</v>
      </c>
      <c r="G15" s="139">
        <f t="shared" si="0"/>
        <v>0</v>
      </c>
      <c r="H15" s="139">
        <f t="shared" si="0"/>
        <v>0</v>
      </c>
      <c r="I15" s="139">
        <f t="shared" si="0"/>
        <v>0</v>
      </c>
      <c r="J15" s="139">
        <f t="shared" si="0"/>
        <v>0</v>
      </c>
      <c r="K15" s="139">
        <f t="shared" si="0"/>
        <v>0</v>
      </c>
      <c r="L15" s="139">
        <f t="shared" si="0"/>
        <v>50000000</v>
      </c>
      <c r="M15" s="139">
        <f t="shared" si="0"/>
        <v>0</v>
      </c>
      <c r="N15" s="139">
        <f t="shared" si="0"/>
        <v>0</v>
      </c>
      <c r="O15" s="139">
        <f t="shared" si="0"/>
        <v>0</v>
      </c>
      <c r="P15" s="139">
        <f t="shared" si="0"/>
        <v>20000000</v>
      </c>
      <c r="Q15" s="139">
        <f t="shared" si="0"/>
        <v>0</v>
      </c>
      <c r="R15" s="139">
        <f t="shared" si="0"/>
        <v>0</v>
      </c>
      <c r="S15" s="139">
        <f t="shared" si="0"/>
        <v>80000000</v>
      </c>
      <c r="T15" s="139">
        <f t="shared" si="0"/>
        <v>0</v>
      </c>
      <c r="U15" s="139">
        <f t="shared" si="0"/>
        <v>0</v>
      </c>
      <c r="V15" s="139">
        <f t="shared" si="0"/>
        <v>0</v>
      </c>
      <c r="W15" s="139">
        <f t="shared" si="0"/>
        <v>0</v>
      </c>
      <c r="X15" s="139">
        <f t="shared" si="0"/>
        <v>0</v>
      </c>
      <c r="Y15" s="139">
        <f t="shared" si="0"/>
        <v>0</v>
      </c>
      <c r="Z15" s="139">
        <f t="shared" si="0"/>
        <v>0</v>
      </c>
      <c r="AA15" s="139">
        <f t="shared" si="0"/>
        <v>0</v>
      </c>
      <c r="AB15" s="139">
        <f t="shared" si="0"/>
        <v>0</v>
      </c>
      <c r="AC15" s="139">
        <f t="shared" si="0"/>
        <v>0</v>
      </c>
      <c r="AD15" s="139">
        <f t="shared" si="0"/>
        <v>0</v>
      </c>
      <c r="AE15" s="139">
        <f t="shared" si="0"/>
        <v>0</v>
      </c>
      <c r="AF15" s="139">
        <f t="shared" si="0"/>
        <v>0</v>
      </c>
      <c r="AG15" s="139">
        <f t="shared" si="0"/>
        <v>0</v>
      </c>
      <c r="AH15" s="139">
        <f t="shared" si="0"/>
        <v>0</v>
      </c>
      <c r="AI15" s="139">
        <f t="shared" si="0"/>
        <v>0</v>
      </c>
      <c r="AJ15" s="139">
        <f t="shared" si="0"/>
        <v>0</v>
      </c>
      <c r="AK15" s="139">
        <f t="shared" si="0"/>
        <v>0</v>
      </c>
      <c r="AL15" s="139">
        <f t="shared" si="0"/>
        <v>100000000</v>
      </c>
      <c r="AM15" s="139">
        <f t="shared" si="0"/>
        <v>0</v>
      </c>
      <c r="AN15" s="139">
        <f t="shared" si="0"/>
        <v>0</v>
      </c>
      <c r="AO15" s="139">
        <f t="shared" si="0"/>
        <v>0</v>
      </c>
      <c r="AP15" s="139">
        <f t="shared" si="0"/>
        <v>0</v>
      </c>
      <c r="AQ15" s="139">
        <f t="shared" si="0"/>
        <v>0</v>
      </c>
      <c r="AR15" s="139">
        <f t="shared" si="0"/>
        <v>0</v>
      </c>
      <c r="AS15" s="139">
        <f t="shared" si="0"/>
        <v>0</v>
      </c>
      <c r="AT15" s="139">
        <f t="shared" si="0"/>
        <v>0</v>
      </c>
      <c r="AU15" s="139">
        <f t="shared" si="0"/>
        <v>0</v>
      </c>
      <c r="AV15" s="139">
        <f t="shared" si="0"/>
        <v>0</v>
      </c>
      <c r="AW15" s="139">
        <f t="shared" si="0"/>
        <v>0</v>
      </c>
      <c r="AX15" s="139">
        <f t="shared" si="0"/>
        <v>0</v>
      </c>
      <c r="AY15" s="139">
        <f t="shared" si="0"/>
        <v>0</v>
      </c>
      <c r="AZ15" s="139">
        <f t="shared" si="0"/>
        <v>0</v>
      </c>
      <c r="BA15" s="139">
        <f t="shared" si="0"/>
        <v>0</v>
      </c>
      <c r="BB15" s="139">
        <f t="shared" si="0"/>
        <v>0</v>
      </c>
      <c r="BC15" s="139">
        <f t="shared" si="0"/>
        <v>0</v>
      </c>
      <c r="BD15" s="139">
        <f t="shared" si="0"/>
        <v>0</v>
      </c>
      <c r="BE15" s="139">
        <f t="shared" si="0"/>
        <v>0</v>
      </c>
      <c r="BF15" s="139">
        <f t="shared" si="0"/>
        <v>0</v>
      </c>
      <c r="BG15" s="139">
        <f t="shared" si="0"/>
        <v>0</v>
      </c>
      <c r="BH15" s="139">
        <f t="shared" si="0"/>
        <v>0</v>
      </c>
      <c r="BI15" s="139">
        <f t="shared" si="0"/>
        <v>0</v>
      </c>
      <c r="BJ15" s="139">
        <f t="shared" si="0"/>
        <v>65000000</v>
      </c>
      <c r="BK15" s="139">
        <f t="shared" si="0"/>
        <v>0</v>
      </c>
      <c r="BL15" s="139">
        <f t="shared" si="0"/>
        <v>0</v>
      </c>
      <c r="BM15" s="139">
        <f t="shared" si="0"/>
        <v>0</v>
      </c>
      <c r="BN15" s="139">
        <f t="shared" si="0"/>
        <v>0</v>
      </c>
      <c r="BO15" s="139">
        <f t="shared" ref="BO15:DQ15" si="1">SUM(BO16:BO21)</f>
        <v>0</v>
      </c>
      <c r="BP15" s="139">
        <f t="shared" si="1"/>
        <v>0</v>
      </c>
      <c r="BQ15" s="139">
        <f t="shared" si="1"/>
        <v>0</v>
      </c>
      <c r="BR15" s="139">
        <f t="shared" si="1"/>
        <v>0</v>
      </c>
      <c r="BS15" s="139">
        <f t="shared" si="1"/>
        <v>0</v>
      </c>
      <c r="BT15" s="139">
        <f t="shared" si="1"/>
        <v>0</v>
      </c>
      <c r="BU15" s="139">
        <f t="shared" si="1"/>
        <v>0</v>
      </c>
      <c r="BV15" s="139">
        <f t="shared" si="1"/>
        <v>0</v>
      </c>
      <c r="BW15" s="139">
        <f t="shared" si="1"/>
        <v>0</v>
      </c>
      <c r="BX15" s="139">
        <f t="shared" si="1"/>
        <v>0</v>
      </c>
      <c r="BY15" s="139">
        <f t="shared" si="1"/>
        <v>0</v>
      </c>
      <c r="BZ15" s="139">
        <f t="shared" si="1"/>
        <v>0</v>
      </c>
      <c r="CA15" s="139">
        <f t="shared" si="1"/>
        <v>0</v>
      </c>
      <c r="CB15" s="139">
        <f t="shared" si="1"/>
        <v>0</v>
      </c>
      <c r="CC15" s="139">
        <f t="shared" si="1"/>
        <v>0</v>
      </c>
      <c r="CD15" s="139">
        <f t="shared" si="1"/>
        <v>0</v>
      </c>
      <c r="CE15" s="139">
        <f t="shared" si="1"/>
        <v>0</v>
      </c>
      <c r="CF15" s="139">
        <f t="shared" si="1"/>
        <v>0</v>
      </c>
      <c r="CG15" s="139">
        <f t="shared" si="1"/>
        <v>0</v>
      </c>
      <c r="CH15" s="139">
        <f t="shared" si="1"/>
        <v>30000000</v>
      </c>
      <c r="CI15" s="139">
        <f t="shared" si="1"/>
        <v>0</v>
      </c>
      <c r="CJ15" s="139">
        <f t="shared" si="1"/>
        <v>0</v>
      </c>
      <c r="CK15" s="139">
        <f t="shared" si="1"/>
        <v>0</v>
      </c>
      <c r="CL15" s="139">
        <f t="shared" si="1"/>
        <v>0</v>
      </c>
      <c r="CM15" s="139">
        <f t="shared" si="1"/>
        <v>0</v>
      </c>
      <c r="CN15" s="139">
        <f t="shared" si="1"/>
        <v>0</v>
      </c>
      <c r="CO15" s="139">
        <f t="shared" si="1"/>
        <v>0</v>
      </c>
      <c r="CP15" s="139">
        <f t="shared" si="1"/>
        <v>0</v>
      </c>
      <c r="CQ15" s="139">
        <f t="shared" si="1"/>
        <v>0</v>
      </c>
      <c r="CR15" s="139">
        <f t="shared" si="1"/>
        <v>0</v>
      </c>
      <c r="CS15" s="139">
        <f t="shared" si="1"/>
        <v>0</v>
      </c>
      <c r="CT15" s="139">
        <f t="shared" si="1"/>
        <v>0</v>
      </c>
      <c r="CU15" s="139">
        <f t="shared" si="1"/>
        <v>0</v>
      </c>
      <c r="CV15" s="139">
        <f t="shared" si="1"/>
        <v>0</v>
      </c>
      <c r="CW15" s="139">
        <f t="shared" si="1"/>
        <v>0</v>
      </c>
      <c r="CX15" s="139">
        <f t="shared" si="1"/>
        <v>0</v>
      </c>
      <c r="CY15" s="139">
        <f t="shared" si="1"/>
        <v>0</v>
      </c>
      <c r="CZ15" s="139">
        <f t="shared" si="1"/>
        <v>0</v>
      </c>
      <c r="DA15" s="139">
        <f t="shared" si="1"/>
        <v>0</v>
      </c>
      <c r="DB15" s="139">
        <f t="shared" si="1"/>
        <v>0</v>
      </c>
      <c r="DC15" s="139">
        <f t="shared" si="1"/>
        <v>0</v>
      </c>
      <c r="DD15" s="139">
        <f t="shared" si="1"/>
        <v>0</v>
      </c>
      <c r="DE15" s="139">
        <f t="shared" si="1"/>
        <v>0</v>
      </c>
      <c r="DF15" s="139">
        <f t="shared" si="1"/>
        <v>0</v>
      </c>
      <c r="DG15" s="139">
        <f t="shared" si="1"/>
        <v>0</v>
      </c>
      <c r="DH15" s="139">
        <f t="shared" si="1"/>
        <v>0</v>
      </c>
      <c r="DI15" s="139">
        <f t="shared" si="1"/>
        <v>0</v>
      </c>
      <c r="DJ15" s="139">
        <f t="shared" si="1"/>
        <v>0</v>
      </c>
      <c r="DK15" s="139">
        <f t="shared" si="1"/>
        <v>0</v>
      </c>
      <c r="DL15" s="139">
        <f t="shared" si="1"/>
        <v>0</v>
      </c>
      <c r="DM15" s="139">
        <f t="shared" si="1"/>
        <v>0</v>
      </c>
      <c r="DN15" s="139">
        <f t="shared" si="1"/>
        <v>0</v>
      </c>
      <c r="DO15" s="139">
        <f t="shared" si="1"/>
        <v>0</v>
      </c>
      <c r="DP15" s="139">
        <f t="shared" si="1"/>
        <v>0</v>
      </c>
      <c r="DQ15" s="140">
        <f t="shared" si="1"/>
        <v>0</v>
      </c>
    </row>
    <row r="16" spans="1:121" ht="18" customHeight="1" x14ac:dyDescent="0.3">
      <c r="A16" s="113" t="s">
        <v>211</v>
      </c>
      <c r="B16" s="114">
        <f>IF(B$14=$C6,$B6,0)</f>
        <v>0</v>
      </c>
      <c r="C16" s="114">
        <f t="shared" ref="C16:BN16" si="2">IF(C$14=$C6,$B6,0)</f>
        <v>0</v>
      </c>
      <c r="D16" s="114">
        <f t="shared" si="2"/>
        <v>0</v>
      </c>
      <c r="E16" s="114">
        <f t="shared" si="2"/>
        <v>0</v>
      </c>
      <c r="F16" s="114">
        <f t="shared" si="2"/>
        <v>0</v>
      </c>
      <c r="G16" s="114">
        <f t="shared" si="2"/>
        <v>0</v>
      </c>
      <c r="H16" s="114">
        <f t="shared" si="2"/>
        <v>0</v>
      </c>
      <c r="I16" s="114">
        <f t="shared" si="2"/>
        <v>0</v>
      </c>
      <c r="J16" s="114">
        <f t="shared" si="2"/>
        <v>0</v>
      </c>
      <c r="K16" s="114">
        <f t="shared" si="2"/>
        <v>0</v>
      </c>
      <c r="L16" s="114">
        <f t="shared" si="2"/>
        <v>50000000</v>
      </c>
      <c r="M16" s="114">
        <f t="shared" si="2"/>
        <v>0</v>
      </c>
      <c r="N16" s="114">
        <f t="shared" si="2"/>
        <v>0</v>
      </c>
      <c r="O16" s="114">
        <f t="shared" si="2"/>
        <v>0</v>
      </c>
      <c r="P16" s="114">
        <f t="shared" si="2"/>
        <v>0</v>
      </c>
      <c r="Q16" s="114">
        <f t="shared" si="2"/>
        <v>0</v>
      </c>
      <c r="R16" s="114">
        <f t="shared" si="2"/>
        <v>0</v>
      </c>
      <c r="S16" s="114">
        <f t="shared" si="2"/>
        <v>0</v>
      </c>
      <c r="T16" s="114">
        <f t="shared" si="2"/>
        <v>0</v>
      </c>
      <c r="U16" s="114">
        <f t="shared" si="2"/>
        <v>0</v>
      </c>
      <c r="V16" s="114">
        <f t="shared" si="2"/>
        <v>0</v>
      </c>
      <c r="W16" s="114">
        <f t="shared" si="2"/>
        <v>0</v>
      </c>
      <c r="X16" s="114">
        <f t="shared" si="2"/>
        <v>0</v>
      </c>
      <c r="Y16" s="114">
        <f t="shared" si="2"/>
        <v>0</v>
      </c>
      <c r="Z16" s="114">
        <f t="shared" si="2"/>
        <v>0</v>
      </c>
      <c r="AA16" s="114">
        <f t="shared" si="2"/>
        <v>0</v>
      </c>
      <c r="AB16" s="114">
        <f t="shared" si="2"/>
        <v>0</v>
      </c>
      <c r="AC16" s="114">
        <f t="shared" si="2"/>
        <v>0</v>
      </c>
      <c r="AD16" s="114">
        <f t="shared" si="2"/>
        <v>0</v>
      </c>
      <c r="AE16" s="114">
        <f t="shared" si="2"/>
        <v>0</v>
      </c>
      <c r="AF16" s="114">
        <f t="shared" si="2"/>
        <v>0</v>
      </c>
      <c r="AG16" s="114">
        <f t="shared" si="2"/>
        <v>0</v>
      </c>
      <c r="AH16" s="114">
        <f t="shared" si="2"/>
        <v>0</v>
      </c>
      <c r="AI16" s="114">
        <f t="shared" si="2"/>
        <v>0</v>
      </c>
      <c r="AJ16" s="114">
        <f t="shared" si="2"/>
        <v>0</v>
      </c>
      <c r="AK16" s="114">
        <f t="shared" si="2"/>
        <v>0</v>
      </c>
      <c r="AL16" s="114">
        <f t="shared" si="2"/>
        <v>0</v>
      </c>
      <c r="AM16" s="114">
        <f t="shared" si="2"/>
        <v>0</v>
      </c>
      <c r="AN16" s="114">
        <f t="shared" si="2"/>
        <v>0</v>
      </c>
      <c r="AO16" s="114">
        <f t="shared" si="2"/>
        <v>0</v>
      </c>
      <c r="AP16" s="114">
        <f t="shared" si="2"/>
        <v>0</v>
      </c>
      <c r="AQ16" s="114">
        <f t="shared" si="2"/>
        <v>0</v>
      </c>
      <c r="AR16" s="114">
        <f t="shared" si="2"/>
        <v>0</v>
      </c>
      <c r="AS16" s="114">
        <f t="shared" si="2"/>
        <v>0</v>
      </c>
      <c r="AT16" s="114">
        <f t="shared" si="2"/>
        <v>0</v>
      </c>
      <c r="AU16" s="114">
        <f t="shared" si="2"/>
        <v>0</v>
      </c>
      <c r="AV16" s="114">
        <f t="shared" si="2"/>
        <v>0</v>
      </c>
      <c r="AW16" s="114">
        <f t="shared" si="2"/>
        <v>0</v>
      </c>
      <c r="AX16" s="114">
        <f t="shared" si="2"/>
        <v>0</v>
      </c>
      <c r="AY16" s="114">
        <f t="shared" si="2"/>
        <v>0</v>
      </c>
      <c r="AZ16" s="114">
        <f t="shared" si="2"/>
        <v>0</v>
      </c>
      <c r="BA16" s="114">
        <f t="shared" si="2"/>
        <v>0</v>
      </c>
      <c r="BB16" s="114">
        <f t="shared" si="2"/>
        <v>0</v>
      </c>
      <c r="BC16" s="114">
        <f t="shared" si="2"/>
        <v>0</v>
      </c>
      <c r="BD16" s="114">
        <f t="shared" si="2"/>
        <v>0</v>
      </c>
      <c r="BE16" s="114">
        <f t="shared" si="2"/>
        <v>0</v>
      </c>
      <c r="BF16" s="114">
        <f t="shared" si="2"/>
        <v>0</v>
      </c>
      <c r="BG16" s="114">
        <f t="shared" si="2"/>
        <v>0</v>
      </c>
      <c r="BH16" s="114">
        <f t="shared" si="2"/>
        <v>0</v>
      </c>
      <c r="BI16" s="114">
        <f t="shared" si="2"/>
        <v>0</v>
      </c>
      <c r="BJ16" s="114">
        <f t="shared" si="2"/>
        <v>0</v>
      </c>
      <c r="BK16" s="114">
        <f t="shared" si="2"/>
        <v>0</v>
      </c>
      <c r="BL16" s="114">
        <f t="shared" si="2"/>
        <v>0</v>
      </c>
      <c r="BM16" s="114">
        <f t="shared" si="2"/>
        <v>0</v>
      </c>
      <c r="BN16" s="114">
        <f t="shared" si="2"/>
        <v>0</v>
      </c>
      <c r="BO16" s="114">
        <f t="shared" ref="BO16:DQ16" si="3">IF(BO$14=$C6,$B6,0)</f>
        <v>0</v>
      </c>
      <c r="BP16" s="114">
        <f t="shared" si="3"/>
        <v>0</v>
      </c>
      <c r="BQ16" s="114">
        <f t="shared" si="3"/>
        <v>0</v>
      </c>
      <c r="BR16" s="114">
        <f t="shared" si="3"/>
        <v>0</v>
      </c>
      <c r="BS16" s="114">
        <f t="shared" si="3"/>
        <v>0</v>
      </c>
      <c r="BT16" s="114">
        <f t="shared" si="3"/>
        <v>0</v>
      </c>
      <c r="BU16" s="114">
        <f t="shared" si="3"/>
        <v>0</v>
      </c>
      <c r="BV16" s="114">
        <f t="shared" si="3"/>
        <v>0</v>
      </c>
      <c r="BW16" s="114">
        <f t="shared" si="3"/>
        <v>0</v>
      </c>
      <c r="BX16" s="114">
        <f t="shared" si="3"/>
        <v>0</v>
      </c>
      <c r="BY16" s="114">
        <f t="shared" si="3"/>
        <v>0</v>
      </c>
      <c r="BZ16" s="114">
        <f t="shared" si="3"/>
        <v>0</v>
      </c>
      <c r="CA16" s="114">
        <f t="shared" si="3"/>
        <v>0</v>
      </c>
      <c r="CB16" s="114">
        <f t="shared" si="3"/>
        <v>0</v>
      </c>
      <c r="CC16" s="114">
        <f t="shared" si="3"/>
        <v>0</v>
      </c>
      <c r="CD16" s="114">
        <f t="shared" si="3"/>
        <v>0</v>
      </c>
      <c r="CE16" s="114">
        <f t="shared" si="3"/>
        <v>0</v>
      </c>
      <c r="CF16" s="114">
        <f t="shared" si="3"/>
        <v>0</v>
      </c>
      <c r="CG16" s="114">
        <f t="shared" si="3"/>
        <v>0</v>
      </c>
      <c r="CH16" s="114">
        <f t="shared" si="3"/>
        <v>0</v>
      </c>
      <c r="CI16" s="114">
        <f t="shared" si="3"/>
        <v>0</v>
      </c>
      <c r="CJ16" s="114">
        <f t="shared" si="3"/>
        <v>0</v>
      </c>
      <c r="CK16" s="114">
        <f t="shared" si="3"/>
        <v>0</v>
      </c>
      <c r="CL16" s="114">
        <f t="shared" si="3"/>
        <v>0</v>
      </c>
      <c r="CM16" s="114">
        <f t="shared" si="3"/>
        <v>0</v>
      </c>
      <c r="CN16" s="114">
        <f t="shared" si="3"/>
        <v>0</v>
      </c>
      <c r="CO16" s="114">
        <f t="shared" si="3"/>
        <v>0</v>
      </c>
      <c r="CP16" s="114">
        <f t="shared" si="3"/>
        <v>0</v>
      </c>
      <c r="CQ16" s="114">
        <f t="shared" si="3"/>
        <v>0</v>
      </c>
      <c r="CR16" s="114">
        <f t="shared" si="3"/>
        <v>0</v>
      </c>
      <c r="CS16" s="114">
        <f t="shared" si="3"/>
        <v>0</v>
      </c>
      <c r="CT16" s="114">
        <f t="shared" si="3"/>
        <v>0</v>
      </c>
      <c r="CU16" s="114">
        <f t="shared" si="3"/>
        <v>0</v>
      </c>
      <c r="CV16" s="114">
        <f t="shared" si="3"/>
        <v>0</v>
      </c>
      <c r="CW16" s="114">
        <f t="shared" si="3"/>
        <v>0</v>
      </c>
      <c r="CX16" s="114">
        <f t="shared" si="3"/>
        <v>0</v>
      </c>
      <c r="CY16" s="114">
        <f t="shared" si="3"/>
        <v>0</v>
      </c>
      <c r="CZ16" s="114">
        <f t="shared" si="3"/>
        <v>0</v>
      </c>
      <c r="DA16" s="114">
        <f t="shared" si="3"/>
        <v>0</v>
      </c>
      <c r="DB16" s="114">
        <f t="shared" si="3"/>
        <v>0</v>
      </c>
      <c r="DC16" s="114">
        <f t="shared" si="3"/>
        <v>0</v>
      </c>
      <c r="DD16" s="114">
        <f t="shared" si="3"/>
        <v>0</v>
      </c>
      <c r="DE16" s="114">
        <f t="shared" si="3"/>
        <v>0</v>
      </c>
      <c r="DF16" s="114">
        <f t="shared" si="3"/>
        <v>0</v>
      </c>
      <c r="DG16" s="114">
        <f t="shared" si="3"/>
        <v>0</v>
      </c>
      <c r="DH16" s="114">
        <f t="shared" si="3"/>
        <v>0</v>
      </c>
      <c r="DI16" s="114">
        <f t="shared" si="3"/>
        <v>0</v>
      </c>
      <c r="DJ16" s="114">
        <f t="shared" si="3"/>
        <v>0</v>
      </c>
      <c r="DK16" s="114">
        <f t="shared" si="3"/>
        <v>0</v>
      </c>
      <c r="DL16" s="114">
        <f t="shared" si="3"/>
        <v>0</v>
      </c>
      <c r="DM16" s="114">
        <f t="shared" si="3"/>
        <v>0</v>
      </c>
      <c r="DN16" s="114">
        <f t="shared" si="3"/>
        <v>0</v>
      </c>
      <c r="DO16" s="114">
        <f t="shared" si="3"/>
        <v>0</v>
      </c>
      <c r="DP16" s="114">
        <f t="shared" si="3"/>
        <v>0</v>
      </c>
      <c r="DQ16" s="115">
        <f t="shared" si="3"/>
        <v>0</v>
      </c>
    </row>
    <row r="17" spans="1:121" ht="18" customHeight="1" x14ac:dyDescent="0.3">
      <c r="A17" s="113" t="s">
        <v>213</v>
      </c>
      <c r="B17" s="114">
        <f t="shared" ref="B17:Q21" si="4">IF(B$14=$C7,$B7,0)</f>
        <v>0</v>
      </c>
      <c r="C17" s="114">
        <f t="shared" si="4"/>
        <v>0</v>
      </c>
      <c r="D17" s="114">
        <f t="shared" si="4"/>
        <v>0</v>
      </c>
      <c r="E17" s="114">
        <f t="shared" si="4"/>
        <v>0</v>
      </c>
      <c r="F17" s="114">
        <f t="shared" si="4"/>
        <v>0</v>
      </c>
      <c r="G17" s="114">
        <f t="shared" si="4"/>
        <v>0</v>
      </c>
      <c r="H17" s="114">
        <f t="shared" si="4"/>
        <v>0</v>
      </c>
      <c r="I17" s="114">
        <f t="shared" si="4"/>
        <v>0</v>
      </c>
      <c r="J17" s="114">
        <f t="shared" si="4"/>
        <v>0</v>
      </c>
      <c r="K17" s="114">
        <f t="shared" si="4"/>
        <v>0</v>
      </c>
      <c r="L17" s="114">
        <f t="shared" si="4"/>
        <v>0</v>
      </c>
      <c r="M17" s="114">
        <f t="shared" si="4"/>
        <v>0</v>
      </c>
      <c r="N17" s="114">
        <f t="shared" si="4"/>
        <v>0</v>
      </c>
      <c r="O17" s="114">
        <f t="shared" si="4"/>
        <v>0</v>
      </c>
      <c r="P17" s="114">
        <f t="shared" si="4"/>
        <v>20000000</v>
      </c>
      <c r="Q17" s="114">
        <f t="shared" si="4"/>
        <v>0</v>
      </c>
      <c r="R17" s="114">
        <f t="shared" ref="R17:CC17" si="5">IF(R$14=$C7,$B7,0)</f>
        <v>0</v>
      </c>
      <c r="S17" s="114">
        <f t="shared" si="5"/>
        <v>0</v>
      </c>
      <c r="T17" s="114">
        <f t="shared" si="5"/>
        <v>0</v>
      </c>
      <c r="U17" s="114">
        <f t="shared" si="5"/>
        <v>0</v>
      </c>
      <c r="V17" s="114">
        <f t="shared" si="5"/>
        <v>0</v>
      </c>
      <c r="W17" s="114">
        <f t="shared" si="5"/>
        <v>0</v>
      </c>
      <c r="X17" s="114">
        <f t="shared" si="5"/>
        <v>0</v>
      </c>
      <c r="Y17" s="114">
        <f t="shared" si="5"/>
        <v>0</v>
      </c>
      <c r="Z17" s="114">
        <f t="shared" si="5"/>
        <v>0</v>
      </c>
      <c r="AA17" s="114">
        <f t="shared" si="5"/>
        <v>0</v>
      </c>
      <c r="AB17" s="114">
        <f t="shared" si="5"/>
        <v>0</v>
      </c>
      <c r="AC17" s="114">
        <f t="shared" si="5"/>
        <v>0</v>
      </c>
      <c r="AD17" s="114">
        <f t="shared" si="5"/>
        <v>0</v>
      </c>
      <c r="AE17" s="114">
        <f t="shared" si="5"/>
        <v>0</v>
      </c>
      <c r="AF17" s="114">
        <f t="shared" si="5"/>
        <v>0</v>
      </c>
      <c r="AG17" s="114">
        <f t="shared" si="5"/>
        <v>0</v>
      </c>
      <c r="AH17" s="114">
        <f t="shared" si="5"/>
        <v>0</v>
      </c>
      <c r="AI17" s="114">
        <f t="shared" si="5"/>
        <v>0</v>
      </c>
      <c r="AJ17" s="114">
        <f t="shared" si="5"/>
        <v>0</v>
      </c>
      <c r="AK17" s="114">
        <f t="shared" si="5"/>
        <v>0</v>
      </c>
      <c r="AL17" s="114">
        <f t="shared" si="5"/>
        <v>0</v>
      </c>
      <c r="AM17" s="114">
        <f t="shared" si="5"/>
        <v>0</v>
      </c>
      <c r="AN17" s="114">
        <f t="shared" si="5"/>
        <v>0</v>
      </c>
      <c r="AO17" s="114">
        <f t="shared" si="5"/>
        <v>0</v>
      </c>
      <c r="AP17" s="114">
        <f t="shared" si="5"/>
        <v>0</v>
      </c>
      <c r="AQ17" s="114">
        <f t="shared" si="5"/>
        <v>0</v>
      </c>
      <c r="AR17" s="114">
        <f t="shared" si="5"/>
        <v>0</v>
      </c>
      <c r="AS17" s="114">
        <f t="shared" si="5"/>
        <v>0</v>
      </c>
      <c r="AT17" s="114">
        <f t="shared" si="5"/>
        <v>0</v>
      </c>
      <c r="AU17" s="114">
        <f t="shared" si="5"/>
        <v>0</v>
      </c>
      <c r="AV17" s="114">
        <f t="shared" si="5"/>
        <v>0</v>
      </c>
      <c r="AW17" s="114">
        <f t="shared" si="5"/>
        <v>0</v>
      </c>
      <c r="AX17" s="114">
        <f t="shared" si="5"/>
        <v>0</v>
      </c>
      <c r="AY17" s="114">
        <f t="shared" si="5"/>
        <v>0</v>
      </c>
      <c r="AZ17" s="114">
        <f t="shared" si="5"/>
        <v>0</v>
      </c>
      <c r="BA17" s="114">
        <f t="shared" si="5"/>
        <v>0</v>
      </c>
      <c r="BB17" s="114">
        <f t="shared" si="5"/>
        <v>0</v>
      </c>
      <c r="BC17" s="114">
        <f t="shared" si="5"/>
        <v>0</v>
      </c>
      <c r="BD17" s="114">
        <f t="shared" si="5"/>
        <v>0</v>
      </c>
      <c r="BE17" s="114">
        <f t="shared" si="5"/>
        <v>0</v>
      </c>
      <c r="BF17" s="114">
        <f t="shared" si="5"/>
        <v>0</v>
      </c>
      <c r="BG17" s="114">
        <f t="shared" si="5"/>
        <v>0</v>
      </c>
      <c r="BH17" s="114">
        <f t="shared" si="5"/>
        <v>0</v>
      </c>
      <c r="BI17" s="114">
        <f t="shared" si="5"/>
        <v>0</v>
      </c>
      <c r="BJ17" s="114">
        <f t="shared" si="5"/>
        <v>0</v>
      </c>
      <c r="BK17" s="114">
        <f t="shared" si="5"/>
        <v>0</v>
      </c>
      <c r="BL17" s="114">
        <f t="shared" si="5"/>
        <v>0</v>
      </c>
      <c r="BM17" s="114">
        <f t="shared" si="5"/>
        <v>0</v>
      </c>
      <c r="BN17" s="114">
        <f t="shared" si="5"/>
        <v>0</v>
      </c>
      <c r="BO17" s="114">
        <f t="shared" si="5"/>
        <v>0</v>
      </c>
      <c r="BP17" s="114">
        <f t="shared" si="5"/>
        <v>0</v>
      </c>
      <c r="BQ17" s="114">
        <f t="shared" si="5"/>
        <v>0</v>
      </c>
      <c r="BR17" s="114">
        <f t="shared" si="5"/>
        <v>0</v>
      </c>
      <c r="BS17" s="114">
        <f t="shared" si="5"/>
        <v>0</v>
      </c>
      <c r="BT17" s="114">
        <f t="shared" si="5"/>
        <v>0</v>
      </c>
      <c r="BU17" s="114">
        <f t="shared" si="5"/>
        <v>0</v>
      </c>
      <c r="BV17" s="114">
        <f t="shared" si="5"/>
        <v>0</v>
      </c>
      <c r="BW17" s="114">
        <f t="shared" si="5"/>
        <v>0</v>
      </c>
      <c r="BX17" s="114">
        <f t="shared" si="5"/>
        <v>0</v>
      </c>
      <c r="BY17" s="114">
        <f t="shared" si="5"/>
        <v>0</v>
      </c>
      <c r="BZ17" s="114">
        <f t="shared" si="5"/>
        <v>0</v>
      </c>
      <c r="CA17" s="114">
        <f t="shared" si="5"/>
        <v>0</v>
      </c>
      <c r="CB17" s="114">
        <f t="shared" si="5"/>
        <v>0</v>
      </c>
      <c r="CC17" s="114">
        <f t="shared" si="5"/>
        <v>0</v>
      </c>
      <c r="CD17" s="114">
        <f t="shared" ref="CD17:DQ17" si="6">IF(CD$14=$C7,$B7,0)</f>
        <v>0</v>
      </c>
      <c r="CE17" s="114">
        <f t="shared" si="6"/>
        <v>0</v>
      </c>
      <c r="CF17" s="114">
        <f t="shared" si="6"/>
        <v>0</v>
      </c>
      <c r="CG17" s="114">
        <f t="shared" si="6"/>
        <v>0</v>
      </c>
      <c r="CH17" s="114">
        <f t="shared" si="6"/>
        <v>0</v>
      </c>
      <c r="CI17" s="114">
        <f t="shared" si="6"/>
        <v>0</v>
      </c>
      <c r="CJ17" s="114">
        <f t="shared" si="6"/>
        <v>0</v>
      </c>
      <c r="CK17" s="114">
        <f t="shared" si="6"/>
        <v>0</v>
      </c>
      <c r="CL17" s="114">
        <f t="shared" si="6"/>
        <v>0</v>
      </c>
      <c r="CM17" s="114">
        <f t="shared" si="6"/>
        <v>0</v>
      </c>
      <c r="CN17" s="114">
        <f t="shared" si="6"/>
        <v>0</v>
      </c>
      <c r="CO17" s="114">
        <f t="shared" si="6"/>
        <v>0</v>
      </c>
      <c r="CP17" s="114">
        <f t="shared" si="6"/>
        <v>0</v>
      </c>
      <c r="CQ17" s="114">
        <f t="shared" si="6"/>
        <v>0</v>
      </c>
      <c r="CR17" s="114">
        <f t="shared" si="6"/>
        <v>0</v>
      </c>
      <c r="CS17" s="114">
        <f t="shared" si="6"/>
        <v>0</v>
      </c>
      <c r="CT17" s="114">
        <f t="shared" si="6"/>
        <v>0</v>
      </c>
      <c r="CU17" s="114">
        <f t="shared" si="6"/>
        <v>0</v>
      </c>
      <c r="CV17" s="114">
        <f t="shared" si="6"/>
        <v>0</v>
      </c>
      <c r="CW17" s="114">
        <f t="shared" si="6"/>
        <v>0</v>
      </c>
      <c r="CX17" s="114">
        <f t="shared" si="6"/>
        <v>0</v>
      </c>
      <c r="CY17" s="114">
        <f t="shared" si="6"/>
        <v>0</v>
      </c>
      <c r="CZ17" s="114">
        <f t="shared" si="6"/>
        <v>0</v>
      </c>
      <c r="DA17" s="114">
        <f t="shared" si="6"/>
        <v>0</v>
      </c>
      <c r="DB17" s="114">
        <f t="shared" si="6"/>
        <v>0</v>
      </c>
      <c r="DC17" s="114">
        <f t="shared" si="6"/>
        <v>0</v>
      </c>
      <c r="DD17" s="114">
        <f t="shared" si="6"/>
        <v>0</v>
      </c>
      <c r="DE17" s="114">
        <f t="shared" si="6"/>
        <v>0</v>
      </c>
      <c r="DF17" s="114">
        <f t="shared" si="6"/>
        <v>0</v>
      </c>
      <c r="DG17" s="114">
        <f t="shared" si="6"/>
        <v>0</v>
      </c>
      <c r="DH17" s="114">
        <f t="shared" si="6"/>
        <v>0</v>
      </c>
      <c r="DI17" s="114">
        <f t="shared" si="6"/>
        <v>0</v>
      </c>
      <c r="DJ17" s="114">
        <f t="shared" si="6"/>
        <v>0</v>
      </c>
      <c r="DK17" s="114">
        <f t="shared" si="6"/>
        <v>0</v>
      </c>
      <c r="DL17" s="114">
        <f t="shared" si="6"/>
        <v>0</v>
      </c>
      <c r="DM17" s="114">
        <f t="shared" si="6"/>
        <v>0</v>
      </c>
      <c r="DN17" s="114">
        <f t="shared" si="6"/>
        <v>0</v>
      </c>
      <c r="DO17" s="114">
        <f t="shared" si="6"/>
        <v>0</v>
      </c>
      <c r="DP17" s="114">
        <f t="shared" si="6"/>
        <v>0</v>
      </c>
      <c r="DQ17" s="115">
        <f t="shared" si="6"/>
        <v>0</v>
      </c>
    </row>
    <row r="18" spans="1:121" ht="18" customHeight="1" x14ac:dyDescent="0.3">
      <c r="A18" s="113" t="s">
        <v>212</v>
      </c>
      <c r="B18" s="114">
        <f t="shared" si="4"/>
        <v>0</v>
      </c>
      <c r="C18" s="114">
        <f t="shared" si="4"/>
        <v>0</v>
      </c>
      <c r="D18" s="114">
        <f t="shared" si="4"/>
        <v>0</v>
      </c>
      <c r="E18" s="114">
        <f t="shared" si="4"/>
        <v>0</v>
      </c>
      <c r="F18" s="114">
        <f t="shared" si="4"/>
        <v>0</v>
      </c>
      <c r="G18" s="114">
        <f t="shared" si="4"/>
        <v>0</v>
      </c>
      <c r="H18" s="114">
        <f t="shared" si="4"/>
        <v>0</v>
      </c>
      <c r="I18" s="114">
        <f t="shared" si="4"/>
        <v>0</v>
      </c>
      <c r="J18" s="114">
        <f t="shared" si="4"/>
        <v>0</v>
      </c>
      <c r="K18" s="114">
        <f t="shared" si="4"/>
        <v>0</v>
      </c>
      <c r="L18" s="114">
        <f t="shared" si="4"/>
        <v>0</v>
      </c>
      <c r="M18" s="114">
        <f t="shared" si="4"/>
        <v>0</v>
      </c>
      <c r="N18" s="114">
        <f t="shared" si="4"/>
        <v>0</v>
      </c>
      <c r="O18" s="114">
        <f t="shared" si="4"/>
        <v>0</v>
      </c>
      <c r="P18" s="114">
        <f t="shared" si="4"/>
        <v>0</v>
      </c>
      <c r="Q18" s="114">
        <f t="shared" si="4"/>
        <v>0</v>
      </c>
      <c r="R18" s="114">
        <f t="shared" ref="R18:CC18" si="7">IF(R$14=$C8,$B8,0)</f>
        <v>0</v>
      </c>
      <c r="S18" s="114">
        <f t="shared" si="7"/>
        <v>80000000</v>
      </c>
      <c r="T18" s="114">
        <f t="shared" si="7"/>
        <v>0</v>
      </c>
      <c r="U18" s="114">
        <f t="shared" si="7"/>
        <v>0</v>
      </c>
      <c r="V18" s="114">
        <f t="shared" si="7"/>
        <v>0</v>
      </c>
      <c r="W18" s="114">
        <f t="shared" si="7"/>
        <v>0</v>
      </c>
      <c r="X18" s="114">
        <f t="shared" si="7"/>
        <v>0</v>
      </c>
      <c r="Y18" s="114">
        <f t="shared" si="7"/>
        <v>0</v>
      </c>
      <c r="Z18" s="114">
        <f t="shared" si="7"/>
        <v>0</v>
      </c>
      <c r="AA18" s="114">
        <f t="shared" si="7"/>
        <v>0</v>
      </c>
      <c r="AB18" s="114">
        <f t="shared" si="7"/>
        <v>0</v>
      </c>
      <c r="AC18" s="114">
        <f t="shared" si="7"/>
        <v>0</v>
      </c>
      <c r="AD18" s="114">
        <f t="shared" si="7"/>
        <v>0</v>
      </c>
      <c r="AE18" s="114">
        <f t="shared" si="7"/>
        <v>0</v>
      </c>
      <c r="AF18" s="114">
        <f t="shared" si="7"/>
        <v>0</v>
      </c>
      <c r="AG18" s="114">
        <f t="shared" si="7"/>
        <v>0</v>
      </c>
      <c r="AH18" s="114">
        <f t="shared" si="7"/>
        <v>0</v>
      </c>
      <c r="AI18" s="114">
        <f t="shared" si="7"/>
        <v>0</v>
      </c>
      <c r="AJ18" s="114">
        <f t="shared" si="7"/>
        <v>0</v>
      </c>
      <c r="AK18" s="114">
        <f t="shared" si="7"/>
        <v>0</v>
      </c>
      <c r="AL18" s="114">
        <f t="shared" si="7"/>
        <v>0</v>
      </c>
      <c r="AM18" s="114">
        <f t="shared" si="7"/>
        <v>0</v>
      </c>
      <c r="AN18" s="114">
        <f t="shared" si="7"/>
        <v>0</v>
      </c>
      <c r="AO18" s="114">
        <f t="shared" si="7"/>
        <v>0</v>
      </c>
      <c r="AP18" s="114">
        <f t="shared" si="7"/>
        <v>0</v>
      </c>
      <c r="AQ18" s="114">
        <f t="shared" si="7"/>
        <v>0</v>
      </c>
      <c r="AR18" s="114">
        <f t="shared" si="7"/>
        <v>0</v>
      </c>
      <c r="AS18" s="114">
        <f t="shared" si="7"/>
        <v>0</v>
      </c>
      <c r="AT18" s="114">
        <f t="shared" si="7"/>
        <v>0</v>
      </c>
      <c r="AU18" s="114">
        <f t="shared" si="7"/>
        <v>0</v>
      </c>
      <c r="AV18" s="114">
        <f t="shared" si="7"/>
        <v>0</v>
      </c>
      <c r="AW18" s="114">
        <f t="shared" si="7"/>
        <v>0</v>
      </c>
      <c r="AX18" s="114">
        <f t="shared" si="7"/>
        <v>0</v>
      </c>
      <c r="AY18" s="114">
        <f t="shared" si="7"/>
        <v>0</v>
      </c>
      <c r="AZ18" s="114">
        <f t="shared" si="7"/>
        <v>0</v>
      </c>
      <c r="BA18" s="114">
        <f t="shared" si="7"/>
        <v>0</v>
      </c>
      <c r="BB18" s="114">
        <f t="shared" si="7"/>
        <v>0</v>
      </c>
      <c r="BC18" s="114">
        <f t="shared" si="7"/>
        <v>0</v>
      </c>
      <c r="BD18" s="114">
        <f t="shared" si="7"/>
        <v>0</v>
      </c>
      <c r="BE18" s="114">
        <f t="shared" si="7"/>
        <v>0</v>
      </c>
      <c r="BF18" s="114">
        <f t="shared" si="7"/>
        <v>0</v>
      </c>
      <c r="BG18" s="114">
        <f t="shared" si="7"/>
        <v>0</v>
      </c>
      <c r="BH18" s="114">
        <f t="shared" si="7"/>
        <v>0</v>
      </c>
      <c r="BI18" s="114">
        <f t="shared" si="7"/>
        <v>0</v>
      </c>
      <c r="BJ18" s="114">
        <f t="shared" si="7"/>
        <v>0</v>
      </c>
      <c r="BK18" s="114">
        <f t="shared" si="7"/>
        <v>0</v>
      </c>
      <c r="BL18" s="114">
        <f t="shared" si="7"/>
        <v>0</v>
      </c>
      <c r="BM18" s="114">
        <f t="shared" si="7"/>
        <v>0</v>
      </c>
      <c r="BN18" s="114">
        <f t="shared" si="7"/>
        <v>0</v>
      </c>
      <c r="BO18" s="114">
        <f t="shared" si="7"/>
        <v>0</v>
      </c>
      <c r="BP18" s="114">
        <f t="shared" si="7"/>
        <v>0</v>
      </c>
      <c r="BQ18" s="114">
        <f t="shared" si="7"/>
        <v>0</v>
      </c>
      <c r="BR18" s="114">
        <f t="shared" si="7"/>
        <v>0</v>
      </c>
      <c r="BS18" s="114">
        <f t="shared" si="7"/>
        <v>0</v>
      </c>
      <c r="BT18" s="114">
        <f t="shared" si="7"/>
        <v>0</v>
      </c>
      <c r="BU18" s="114">
        <f t="shared" si="7"/>
        <v>0</v>
      </c>
      <c r="BV18" s="114">
        <f t="shared" si="7"/>
        <v>0</v>
      </c>
      <c r="BW18" s="114">
        <f t="shared" si="7"/>
        <v>0</v>
      </c>
      <c r="BX18" s="114">
        <f t="shared" si="7"/>
        <v>0</v>
      </c>
      <c r="BY18" s="114">
        <f t="shared" si="7"/>
        <v>0</v>
      </c>
      <c r="BZ18" s="114">
        <f t="shared" si="7"/>
        <v>0</v>
      </c>
      <c r="CA18" s="114">
        <f t="shared" si="7"/>
        <v>0</v>
      </c>
      <c r="CB18" s="114">
        <f t="shared" si="7"/>
        <v>0</v>
      </c>
      <c r="CC18" s="114">
        <f t="shared" si="7"/>
        <v>0</v>
      </c>
      <c r="CD18" s="114">
        <f t="shared" ref="CD18:DQ18" si="8">IF(CD$14=$C8,$B8,0)</f>
        <v>0</v>
      </c>
      <c r="CE18" s="114">
        <f t="shared" si="8"/>
        <v>0</v>
      </c>
      <c r="CF18" s="114">
        <f t="shared" si="8"/>
        <v>0</v>
      </c>
      <c r="CG18" s="114">
        <f t="shared" si="8"/>
        <v>0</v>
      </c>
      <c r="CH18" s="114">
        <f t="shared" si="8"/>
        <v>0</v>
      </c>
      <c r="CI18" s="114">
        <f t="shared" si="8"/>
        <v>0</v>
      </c>
      <c r="CJ18" s="114">
        <f t="shared" si="8"/>
        <v>0</v>
      </c>
      <c r="CK18" s="114">
        <f t="shared" si="8"/>
        <v>0</v>
      </c>
      <c r="CL18" s="114">
        <f t="shared" si="8"/>
        <v>0</v>
      </c>
      <c r="CM18" s="114">
        <f t="shared" si="8"/>
        <v>0</v>
      </c>
      <c r="CN18" s="114">
        <f t="shared" si="8"/>
        <v>0</v>
      </c>
      <c r="CO18" s="114">
        <f t="shared" si="8"/>
        <v>0</v>
      </c>
      <c r="CP18" s="114">
        <f t="shared" si="8"/>
        <v>0</v>
      </c>
      <c r="CQ18" s="114">
        <f t="shared" si="8"/>
        <v>0</v>
      </c>
      <c r="CR18" s="114">
        <f t="shared" si="8"/>
        <v>0</v>
      </c>
      <c r="CS18" s="114">
        <f t="shared" si="8"/>
        <v>0</v>
      </c>
      <c r="CT18" s="114">
        <f t="shared" si="8"/>
        <v>0</v>
      </c>
      <c r="CU18" s="114">
        <f t="shared" si="8"/>
        <v>0</v>
      </c>
      <c r="CV18" s="114">
        <f t="shared" si="8"/>
        <v>0</v>
      </c>
      <c r="CW18" s="114">
        <f t="shared" si="8"/>
        <v>0</v>
      </c>
      <c r="CX18" s="114">
        <f t="shared" si="8"/>
        <v>0</v>
      </c>
      <c r="CY18" s="114">
        <f t="shared" si="8"/>
        <v>0</v>
      </c>
      <c r="CZ18" s="114">
        <f t="shared" si="8"/>
        <v>0</v>
      </c>
      <c r="DA18" s="114">
        <f t="shared" si="8"/>
        <v>0</v>
      </c>
      <c r="DB18" s="114">
        <f t="shared" si="8"/>
        <v>0</v>
      </c>
      <c r="DC18" s="114">
        <f t="shared" si="8"/>
        <v>0</v>
      </c>
      <c r="DD18" s="114">
        <f t="shared" si="8"/>
        <v>0</v>
      </c>
      <c r="DE18" s="114">
        <f t="shared" si="8"/>
        <v>0</v>
      </c>
      <c r="DF18" s="114">
        <f t="shared" si="8"/>
        <v>0</v>
      </c>
      <c r="DG18" s="114">
        <f t="shared" si="8"/>
        <v>0</v>
      </c>
      <c r="DH18" s="114">
        <f t="shared" si="8"/>
        <v>0</v>
      </c>
      <c r="DI18" s="114">
        <f t="shared" si="8"/>
        <v>0</v>
      </c>
      <c r="DJ18" s="114">
        <f t="shared" si="8"/>
        <v>0</v>
      </c>
      <c r="DK18" s="114">
        <f t="shared" si="8"/>
        <v>0</v>
      </c>
      <c r="DL18" s="114">
        <f t="shared" si="8"/>
        <v>0</v>
      </c>
      <c r="DM18" s="114">
        <f t="shared" si="8"/>
        <v>0</v>
      </c>
      <c r="DN18" s="114">
        <f t="shared" si="8"/>
        <v>0</v>
      </c>
      <c r="DO18" s="114">
        <f t="shared" si="8"/>
        <v>0</v>
      </c>
      <c r="DP18" s="114">
        <f t="shared" si="8"/>
        <v>0</v>
      </c>
      <c r="DQ18" s="115">
        <f t="shared" si="8"/>
        <v>0</v>
      </c>
    </row>
    <row r="19" spans="1:121" ht="18" customHeight="1" x14ac:dyDescent="0.3">
      <c r="A19" s="113" t="s">
        <v>214</v>
      </c>
      <c r="B19" s="114">
        <f t="shared" si="4"/>
        <v>0</v>
      </c>
      <c r="C19" s="114">
        <f t="shared" si="4"/>
        <v>0</v>
      </c>
      <c r="D19" s="114">
        <f t="shared" si="4"/>
        <v>0</v>
      </c>
      <c r="E19" s="114">
        <f t="shared" si="4"/>
        <v>0</v>
      </c>
      <c r="F19" s="114">
        <f t="shared" si="4"/>
        <v>0</v>
      </c>
      <c r="G19" s="114">
        <f t="shared" si="4"/>
        <v>0</v>
      </c>
      <c r="H19" s="114">
        <f t="shared" si="4"/>
        <v>0</v>
      </c>
      <c r="I19" s="114">
        <f t="shared" si="4"/>
        <v>0</v>
      </c>
      <c r="J19" s="114">
        <f t="shared" si="4"/>
        <v>0</v>
      </c>
      <c r="K19" s="114">
        <f t="shared" si="4"/>
        <v>0</v>
      </c>
      <c r="L19" s="114">
        <f t="shared" si="4"/>
        <v>0</v>
      </c>
      <c r="M19" s="114">
        <f t="shared" si="4"/>
        <v>0</v>
      </c>
      <c r="N19" s="114">
        <f t="shared" si="4"/>
        <v>0</v>
      </c>
      <c r="O19" s="114">
        <f t="shared" si="4"/>
        <v>0</v>
      </c>
      <c r="P19" s="114">
        <f t="shared" si="4"/>
        <v>0</v>
      </c>
      <c r="Q19" s="114">
        <f t="shared" si="4"/>
        <v>0</v>
      </c>
      <c r="R19" s="114">
        <f t="shared" ref="R19:CC19" si="9">IF(R$14=$C9,$B9,0)</f>
        <v>0</v>
      </c>
      <c r="S19" s="114">
        <f t="shared" si="9"/>
        <v>0</v>
      </c>
      <c r="T19" s="114">
        <f t="shared" si="9"/>
        <v>0</v>
      </c>
      <c r="U19" s="114">
        <f t="shared" si="9"/>
        <v>0</v>
      </c>
      <c r="V19" s="114">
        <f t="shared" si="9"/>
        <v>0</v>
      </c>
      <c r="W19" s="114">
        <f t="shared" si="9"/>
        <v>0</v>
      </c>
      <c r="X19" s="114">
        <f t="shared" si="9"/>
        <v>0</v>
      </c>
      <c r="Y19" s="114">
        <f t="shared" si="9"/>
        <v>0</v>
      </c>
      <c r="Z19" s="114">
        <f t="shared" si="9"/>
        <v>0</v>
      </c>
      <c r="AA19" s="114">
        <f t="shared" si="9"/>
        <v>0</v>
      </c>
      <c r="AB19" s="114">
        <f t="shared" si="9"/>
        <v>0</v>
      </c>
      <c r="AC19" s="114">
        <f t="shared" si="9"/>
        <v>0</v>
      </c>
      <c r="AD19" s="114">
        <f t="shared" si="9"/>
        <v>0</v>
      </c>
      <c r="AE19" s="114">
        <f t="shared" si="9"/>
        <v>0</v>
      </c>
      <c r="AF19" s="114">
        <f t="shared" si="9"/>
        <v>0</v>
      </c>
      <c r="AG19" s="114">
        <f t="shared" si="9"/>
        <v>0</v>
      </c>
      <c r="AH19" s="114">
        <f t="shared" si="9"/>
        <v>0</v>
      </c>
      <c r="AI19" s="114">
        <f t="shared" si="9"/>
        <v>0</v>
      </c>
      <c r="AJ19" s="114">
        <f t="shared" si="9"/>
        <v>0</v>
      </c>
      <c r="AK19" s="114">
        <f t="shared" si="9"/>
        <v>0</v>
      </c>
      <c r="AL19" s="114">
        <f t="shared" si="9"/>
        <v>100000000</v>
      </c>
      <c r="AM19" s="114">
        <f t="shared" si="9"/>
        <v>0</v>
      </c>
      <c r="AN19" s="114">
        <f t="shared" si="9"/>
        <v>0</v>
      </c>
      <c r="AO19" s="114">
        <f t="shared" si="9"/>
        <v>0</v>
      </c>
      <c r="AP19" s="114">
        <f t="shared" si="9"/>
        <v>0</v>
      </c>
      <c r="AQ19" s="114">
        <f t="shared" si="9"/>
        <v>0</v>
      </c>
      <c r="AR19" s="114">
        <f t="shared" si="9"/>
        <v>0</v>
      </c>
      <c r="AS19" s="114">
        <f t="shared" si="9"/>
        <v>0</v>
      </c>
      <c r="AT19" s="114">
        <f t="shared" si="9"/>
        <v>0</v>
      </c>
      <c r="AU19" s="114">
        <f t="shared" si="9"/>
        <v>0</v>
      </c>
      <c r="AV19" s="114">
        <f t="shared" si="9"/>
        <v>0</v>
      </c>
      <c r="AW19" s="114">
        <f t="shared" si="9"/>
        <v>0</v>
      </c>
      <c r="AX19" s="114">
        <f t="shared" si="9"/>
        <v>0</v>
      </c>
      <c r="AY19" s="114">
        <f t="shared" si="9"/>
        <v>0</v>
      </c>
      <c r="AZ19" s="114">
        <f t="shared" si="9"/>
        <v>0</v>
      </c>
      <c r="BA19" s="114">
        <f t="shared" si="9"/>
        <v>0</v>
      </c>
      <c r="BB19" s="114">
        <f t="shared" si="9"/>
        <v>0</v>
      </c>
      <c r="BC19" s="114">
        <f t="shared" si="9"/>
        <v>0</v>
      </c>
      <c r="BD19" s="114">
        <f t="shared" si="9"/>
        <v>0</v>
      </c>
      <c r="BE19" s="114">
        <f t="shared" si="9"/>
        <v>0</v>
      </c>
      <c r="BF19" s="114">
        <f t="shared" si="9"/>
        <v>0</v>
      </c>
      <c r="BG19" s="114">
        <f t="shared" si="9"/>
        <v>0</v>
      </c>
      <c r="BH19" s="114">
        <f t="shared" si="9"/>
        <v>0</v>
      </c>
      <c r="BI19" s="114">
        <f t="shared" si="9"/>
        <v>0</v>
      </c>
      <c r="BJ19" s="114">
        <f t="shared" si="9"/>
        <v>0</v>
      </c>
      <c r="BK19" s="114">
        <f t="shared" si="9"/>
        <v>0</v>
      </c>
      <c r="BL19" s="114">
        <f t="shared" si="9"/>
        <v>0</v>
      </c>
      <c r="BM19" s="114">
        <f t="shared" si="9"/>
        <v>0</v>
      </c>
      <c r="BN19" s="114">
        <f t="shared" si="9"/>
        <v>0</v>
      </c>
      <c r="BO19" s="114">
        <f t="shared" si="9"/>
        <v>0</v>
      </c>
      <c r="BP19" s="114">
        <f t="shared" si="9"/>
        <v>0</v>
      </c>
      <c r="BQ19" s="114">
        <f t="shared" si="9"/>
        <v>0</v>
      </c>
      <c r="BR19" s="114">
        <f t="shared" si="9"/>
        <v>0</v>
      </c>
      <c r="BS19" s="114">
        <f t="shared" si="9"/>
        <v>0</v>
      </c>
      <c r="BT19" s="114">
        <f t="shared" si="9"/>
        <v>0</v>
      </c>
      <c r="BU19" s="114">
        <f t="shared" si="9"/>
        <v>0</v>
      </c>
      <c r="BV19" s="114">
        <f t="shared" si="9"/>
        <v>0</v>
      </c>
      <c r="BW19" s="114">
        <f t="shared" si="9"/>
        <v>0</v>
      </c>
      <c r="BX19" s="114">
        <f t="shared" si="9"/>
        <v>0</v>
      </c>
      <c r="BY19" s="114">
        <f t="shared" si="9"/>
        <v>0</v>
      </c>
      <c r="BZ19" s="114">
        <f t="shared" si="9"/>
        <v>0</v>
      </c>
      <c r="CA19" s="114">
        <f t="shared" si="9"/>
        <v>0</v>
      </c>
      <c r="CB19" s="114">
        <f t="shared" si="9"/>
        <v>0</v>
      </c>
      <c r="CC19" s="114">
        <f t="shared" si="9"/>
        <v>0</v>
      </c>
      <c r="CD19" s="114">
        <f t="shared" ref="CD19:DQ19" si="10">IF(CD$14=$C9,$B9,0)</f>
        <v>0</v>
      </c>
      <c r="CE19" s="114">
        <f t="shared" si="10"/>
        <v>0</v>
      </c>
      <c r="CF19" s="114">
        <f t="shared" si="10"/>
        <v>0</v>
      </c>
      <c r="CG19" s="114">
        <f t="shared" si="10"/>
        <v>0</v>
      </c>
      <c r="CH19" s="114">
        <f t="shared" si="10"/>
        <v>0</v>
      </c>
      <c r="CI19" s="114">
        <f t="shared" si="10"/>
        <v>0</v>
      </c>
      <c r="CJ19" s="114">
        <f t="shared" si="10"/>
        <v>0</v>
      </c>
      <c r="CK19" s="114">
        <f t="shared" si="10"/>
        <v>0</v>
      </c>
      <c r="CL19" s="114">
        <f t="shared" si="10"/>
        <v>0</v>
      </c>
      <c r="CM19" s="114">
        <f t="shared" si="10"/>
        <v>0</v>
      </c>
      <c r="CN19" s="114">
        <f t="shared" si="10"/>
        <v>0</v>
      </c>
      <c r="CO19" s="114">
        <f t="shared" si="10"/>
        <v>0</v>
      </c>
      <c r="CP19" s="114">
        <f t="shared" si="10"/>
        <v>0</v>
      </c>
      <c r="CQ19" s="114">
        <f t="shared" si="10"/>
        <v>0</v>
      </c>
      <c r="CR19" s="114">
        <f t="shared" si="10"/>
        <v>0</v>
      </c>
      <c r="CS19" s="114">
        <f t="shared" si="10"/>
        <v>0</v>
      </c>
      <c r="CT19" s="114">
        <f t="shared" si="10"/>
        <v>0</v>
      </c>
      <c r="CU19" s="114">
        <f t="shared" si="10"/>
        <v>0</v>
      </c>
      <c r="CV19" s="114">
        <f t="shared" si="10"/>
        <v>0</v>
      </c>
      <c r="CW19" s="114">
        <f t="shared" si="10"/>
        <v>0</v>
      </c>
      <c r="CX19" s="114">
        <f t="shared" si="10"/>
        <v>0</v>
      </c>
      <c r="CY19" s="114">
        <f t="shared" si="10"/>
        <v>0</v>
      </c>
      <c r="CZ19" s="114">
        <f t="shared" si="10"/>
        <v>0</v>
      </c>
      <c r="DA19" s="114">
        <f t="shared" si="10"/>
        <v>0</v>
      </c>
      <c r="DB19" s="114">
        <f t="shared" si="10"/>
        <v>0</v>
      </c>
      <c r="DC19" s="114">
        <f t="shared" si="10"/>
        <v>0</v>
      </c>
      <c r="DD19" s="114">
        <f t="shared" si="10"/>
        <v>0</v>
      </c>
      <c r="DE19" s="114">
        <f t="shared" si="10"/>
        <v>0</v>
      </c>
      <c r="DF19" s="114">
        <f t="shared" si="10"/>
        <v>0</v>
      </c>
      <c r="DG19" s="114">
        <f t="shared" si="10"/>
        <v>0</v>
      </c>
      <c r="DH19" s="114">
        <f t="shared" si="10"/>
        <v>0</v>
      </c>
      <c r="DI19" s="114">
        <f t="shared" si="10"/>
        <v>0</v>
      </c>
      <c r="DJ19" s="114">
        <f t="shared" si="10"/>
        <v>0</v>
      </c>
      <c r="DK19" s="114">
        <f t="shared" si="10"/>
        <v>0</v>
      </c>
      <c r="DL19" s="114">
        <f t="shared" si="10"/>
        <v>0</v>
      </c>
      <c r="DM19" s="114">
        <f t="shared" si="10"/>
        <v>0</v>
      </c>
      <c r="DN19" s="114">
        <f t="shared" si="10"/>
        <v>0</v>
      </c>
      <c r="DO19" s="114">
        <f t="shared" si="10"/>
        <v>0</v>
      </c>
      <c r="DP19" s="114">
        <f t="shared" si="10"/>
        <v>0</v>
      </c>
      <c r="DQ19" s="115">
        <f t="shared" si="10"/>
        <v>0</v>
      </c>
    </row>
    <row r="20" spans="1:121" ht="18" customHeight="1" x14ac:dyDescent="0.3">
      <c r="A20" s="113" t="s">
        <v>215</v>
      </c>
      <c r="B20" s="114">
        <f t="shared" si="4"/>
        <v>0</v>
      </c>
      <c r="C20" s="114">
        <f t="shared" si="4"/>
        <v>0</v>
      </c>
      <c r="D20" s="114">
        <f t="shared" si="4"/>
        <v>0</v>
      </c>
      <c r="E20" s="114">
        <f t="shared" si="4"/>
        <v>0</v>
      </c>
      <c r="F20" s="114">
        <f t="shared" si="4"/>
        <v>0</v>
      </c>
      <c r="G20" s="114">
        <f t="shared" si="4"/>
        <v>0</v>
      </c>
      <c r="H20" s="114">
        <f t="shared" si="4"/>
        <v>0</v>
      </c>
      <c r="I20" s="114">
        <f t="shared" si="4"/>
        <v>0</v>
      </c>
      <c r="J20" s="114">
        <f t="shared" si="4"/>
        <v>0</v>
      </c>
      <c r="K20" s="114">
        <f t="shared" si="4"/>
        <v>0</v>
      </c>
      <c r="L20" s="114">
        <f t="shared" si="4"/>
        <v>0</v>
      </c>
      <c r="M20" s="114">
        <f t="shared" si="4"/>
        <v>0</v>
      </c>
      <c r="N20" s="114">
        <f t="shared" si="4"/>
        <v>0</v>
      </c>
      <c r="O20" s="114">
        <f t="shared" si="4"/>
        <v>0</v>
      </c>
      <c r="P20" s="114">
        <f t="shared" si="4"/>
        <v>0</v>
      </c>
      <c r="Q20" s="114">
        <f t="shared" si="4"/>
        <v>0</v>
      </c>
      <c r="R20" s="114">
        <f t="shared" ref="R20:CC20" si="11">IF(R$14=$C10,$B10,0)</f>
        <v>0</v>
      </c>
      <c r="S20" s="114">
        <f t="shared" si="11"/>
        <v>0</v>
      </c>
      <c r="T20" s="114">
        <f t="shared" si="11"/>
        <v>0</v>
      </c>
      <c r="U20" s="114">
        <f t="shared" si="11"/>
        <v>0</v>
      </c>
      <c r="V20" s="114">
        <f t="shared" si="11"/>
        <v>0</v>
      </c>
      <c r="W20" s="114">
        <f t="shared" si="11"/>
        <v>0</v>
      </c>
      <c r="X20" s="114">
        <f t="shared" si="11"/>
        <v>0</v>
      </c>
      <c r="Y20" s="114">
        <f t="shared" si="11"/>
        <v>0</v>
      </c>
      <c r="Z20" s="114">
        <f t="shared" si="11"/>
        <v>0</v>
      </c>
      <c r="AA20" s="114">
        <f t="shared" si="11"/>
        <v>0</v>
      </c>
      <c r="AB20" s="114">
        <f t="shared" si="11"/>
        <v>0</v>
      </c>
      <c r="AC20" s="114">
        <f t="shared" si="11"/>
        <v>0</v>
      </c>
      <c r="AD20" s="114">
        <f t="shared" si="11"/>
        <v>0</v>
      </c>
      <c r="AE20" s="114">
        <f t="shared" si="11"/>
        <v>0</v>
      </c>
      <c r="AF20" s="114">
        <f t="shared" si="11"/>
        <v>0</v>
      </c>
      <c r="AG20" s="114">
        <f t="shared" si="11"/>
        <v>0</v>
      </c>
      <c r="AH20" s="114">
        <f t="shared" si="11"/>
        <v>0</v>
      </c>
      <c r="AI20" s="114">
        <f t="shared" si="11"/>
        <v>0</v>
      </c>
      <c r="AJ20" s="114">
        <f t="shared" si="11"/>
        <v>0</v>
      </c>
      <c r="AK20" s="114">
        <f t="shared" si="11"/>
        <v>0</v>
      </c>
      <c r="AL20" s="114">
        <f t="shared" si="11"/>
        <v>0</v>
      </c>
      <c r="AM20" s="114">
        <f t="shared" si="11"/>
        <v>0</v>
      </c>
      <c r="AN20" s="114">
        <f t="shared" si="11"/>
        <v>0</v>
      </c>
      <c r="AO20" s="114">
        <f t="shared" si="11"/>
        <v>0</v>
      </c>
      <c r="AP20" s="114">
        <f t="shared" si="11"/>
        <v>0</v>
      </c>
      <c r="AQ20" s="114">
        <f t="shared" si="11"/>
        <v>0</v>
      </c>
      <c r="AR20" s="114">
        <f t="shared" si="11"/>
        <v>0</v>
      </c>
      <c r="AS20" s="114">
        <f t="shared" si="11"/>
        <v>0</v>
      </c>
      <c r="AT20" s="114">
        <f t="shared" si="11"/>
        <v>0</v>
      </c>
      <c r="AU20" s="114">
        <f t="shared" si="11"/>
        <v>0</v>
      </c>
      <c r="AV20" s="114">
        <f t="shared" si="11"/>
        <v>0</v>
      </c>
      <c r="AW20" s="114">
        <f t="shared" si="11"/>
        <v>0</v>
      </c>
      <c r="AX20" s="114">
        <f t="shared" si="11"/>
        <v>0</v>
      </c>
      <c r="AY20" s="114">
        <f t="shared" si="11"/>
        <v>0</v>
      </c>
      <c r="AZ20" s="114">
        <f t="shared" si="11"/>
        <v>0</v>
      </c>
      <c r="BA20" s="114">
        <f t="shared" si="11"/>
        <v>0</v>
      </c>
      <c r="BB20" s="114">
        <f t="shared" si="11"/>
        <v>0</v>
      </c>
      <c r="BC20" s="114">
        <f t="shared" si="11"/>
        <v>0</v>
      </c>
      <c r="BD20" s="114">
        <f t="shared" si="11"/>
        <v>0</v>
      </c>
      <c r="BE20" s="114">
        <f t="shared" si="11"/>
        <v>0</v>
      </c>
      <c r="BF20" s="114">
        <f t="shared" si="11"/>
        <v>0</v>
      </c>
      <c r="BG20" s="114">
        <f t="shared" si="11"/>
        <v>0</v>
      </c>
      <c r="BH20" s="114">
        <f t="shared" si="11"/>
        <v>0</v>
      </c>
      <c r="BI20" s="114">
        <f t="shared" si="11"/>
        <v>0</v>
      </c>
      <c r="BJ20" s="114">
        <f t="shared" si="11"/>
        <v>65000000</v>
      </c>
      <c r="BK20" s="114">
        <f t="shared" si="11"/>
        <v>0</v>
      </c>
      <c r="BL20" s="114">
        <f t="shared" si="11"/>
        <v>0</v>
      </c>
      <c r="BM20" s="114">
        <f t="shared" si="11"/>
        <v>0</v>
      </c>
      <c r="BN20" s="114">
        <f t="shared" si="11"/>
        <v>0</v>
      </c>
      <c r="BO20" s="114">
        <f t="shared" si="11"/>
        <v>0</v>
      </c>
      <c r="BP20" s="114">
        <f t="shared" si="11"/>
        <v>0</v>
      </c>
      <c r="BQ20" s="114">
        <f t="shared" si="11"/>
        <v>0</v>
      </c>
      <c r="BR20" s="114">
        <f t="shared" si="11"/>
        <v>0</v>
      </c>
      <c r="BS20" s="114">
        <f t="shared" si="11"/>
        <v>0</v>
      </c>
      <c r="BT20" s="114">
        <f t="shared" si="11"/>
        <v>0</v>
      </c>
      <c r="BU20" s="114">
        <f t="shared" si="11"/>
        <v>0</v>
      </c>
      <c r="BV20" s="114">
        <f t="shared" si="11"/>
        <v>0</v>
      </c>
      <c r="BW20" s="114">
        <f t="shared" si="11"/>
        <v>0</v>
      </c>
      <c r="BX20" s="114">
        <f t="shared" si="11"/>
        <v>0</v>
      </c>
      <c r="BY20" s="114">
        <f t="shared" si="11"/>
        <v>0</v>
      </c>
      <c r="BZ20" s="114">
        <f t="shared" si="11"/>
        <v>0</v>
      </c>
      <c r="CA20" s="114">
        <f t="shared" si="11"/>
        <v>0</v>
      </c>
      <c r="CB20" s="114">
        <f t="shared" si="11"/>
        <v>0</v>
      </c>
      <c r="CC20" s="114">
        <f t="shared" si="11"/>
        <v>0</v>
      </c>
      <c r="CD20" s="114">
        <f t="shared" ref="CD20:DQ20" si="12">IF(CD$14=$C10,$B10,0)</f>
        <v>0</v>
      </c>
      <c r="CE20" s="114">
        <f t="shared" si="12"/>
        <v>0</v>
      </c>
      <c r="CF20" s="114">
        <f t="shared" si="12"/>
        <v>0</v>
      </c>
      <c r="CG20" s="114">
        <f t="shared" si="12"/>
        <v>0</v>
      </c>
      <c r="CH20" s="114">
        <f t="shared" si="12"/>
        <v>0</v>
      </c>
      <c r="CI20" s="114">
        <f t="shared" si="12"/>
        <v>0</v>
      </c>
      <c r="CJ20" s="114">
        <f t="shared" si="12"/>
        <v>0</v>
      </c>
      <c r="CK20" s="114">
        <f t="shared" si="12"/>
        <v>0</v>
      </c>
      <c r="CL20" s="114">
        <f t="shared" si="12"/>
        <v>0</v>
      </c>
      <c r="CM20" s="114">
        <f t="shared" si="12"/>
        <v>0</v>
      </c>
      <c r="CN20" s="114">
        <f t="shared" si="12"/>
        <v>0</v>
      </c>
      <c r="CO20" s="114">
        <f t="shared" si="12"/>
        <v>0</v>
      </c>
      <c r="CP20" s="114">
        <f t="shared" si="12"/>
        <v>0</v>
      </c>
      <c r="CQ20" s="114">
        <f t="shared" si="12"/>
        <v>0</v>
      </c>
      <c r="CR20" s="114">
        <f t="shared" si="12"/>
        <v>0</v>
      </c>
      <c r="CS20" s="114">
        <f t="shared" si="12"/>
        <v>0</v>
      </c>
      <c r="CT20" s="114">
        <f t="shared" si="12"/>
        <v>0</v>
      </c>
      <c r="CU20" s="114">
        <f t="shared" si="12"/>
        <v>0</v>
      </c>
      <c r="CV20" s="114">
        <f t="shared" si="12"/>
        <v>0</v>
      </c>
      <c r="CW20" s="114">
        <f t="shared" si="12"/>
        <v>0</v>
      </c>
      <c r="CX20" s="114">
        <f t="shared" si="12"/>
        <v>0</v>
      </c>
      <c r="CY20" s="114">
        <f t="shared" si="12"/>
        <v>0</v>
      </c>
      <c r="CZ20" s="114">
        <f t="shared" si="12"/>
        <v>0</v>
      </c>
      <c r="DA20" s="114">
        <f t="shared" si="12"/>
        <v>0</v>
      </c>
      <c r="DB20" s="114">
        <f t="shared" si="12"/>
        <v>0</v>
      </c>
      <c r="DC20" s="114">
        <f t="shared" si="12"/>
        <v>0</v>
      </c>
      <c r="DD20" s="114">
        <f t="shared" si="12"/>
        <v>0</v>
      </c>
      <c r="DE20" s="114">
        <f t="shared" si="12"/>
        <v>0</v>
      </c>
      <c r="DF20" s="114">
        <f t="shared" si="12"/>
        <v>0</v>
      </c>
      <c r="DG20" s="114">
        <f t="shared" si="12"/>
        <v>0</v>
      </c>
      <c r="DH20" s="114">
        <f t="shared" si="12"/>
        <v>0</v>
      </c>
      <c r="DI20" s="114">
        <f t="shared" si="12"/>
        <v>0</v>
      </c>
      <c r="DJ20" s="114">
        <f t="shared" si="12"/>
        <v>0</v>
      </c>
      <c r="DK20" s="114">
        <f t="shared" si="12"/>
        <v>0</v>
      </c>
      <c r="DL20" s="114">
        <f t="shared" si="12"/>
        <v>0</v>
      </c>
      <c r="DM20" s="114">
        <f t="shared" si="12"/>
        <v>0</v>
      </c>
      <c r="DN20" s="114">
        <f t="shared" si="12"/>
        <v>0</v>
      </c>
      <c r="DO20" s="114">
        <f t="shared" si="12"/>
        <v>0</v>
      </c>
      <c r="DP20" s="114">
        <f t="shared" si="12"/>
        <v>0</v>
      </c>
      <c r="DQ20" s="115">
        <f t="shared" si="12"/>
        <v>0</v>
      </c>
    </row>
    <row r="21" spans="1:121" ht="18" customHeight="1" thickBot="1" x14ac:dyDescent="0.35">
      <c r="A21" s="181" t="s">
        <v>216</v>
      </c>
      <c r="B21" s="182">
        <f t="shared" si="4"/>
        <v>0</v>
      </c>
      <c r="C21" s="182">
        <f t="shared" si="4"/>
        <v>0</v>
      </c>
      <c r="D21" s="182">
        <f t="shared" si="4"/>
        <v>0</v>
      </c>
      <c r="E21" s="182">
        <f t="shared" si="4"/>
        <v>0</v>
      </c>
      <c r="F21" s="182">
        <f t="shared" si="4"/>
        <v>0</v>
      </c>
      <c r="G21" s="182">
        <f t="shared" si="4"/>
        <v>0</v>
      </c>
      <c r="H21" s="182">
        <f t="shared" si="4"/>
        <v>0</v>
      </c>
      <c r="I21" s="182">
        <f t="shared" si="4"/>
        <v>0</v>
      </c>
      <c r="J21" s="182">
        <f t="shared" si="4"/>
        <v>0</v>
      </c>
      <c r="K21" s="182">
        <f t="shared" si="4"/>
        <v>0</v>
      </c>
      <c r="L21" s="182">
        <f t="shared" si="4"/>
        <v>0</v>
      </c>
      <c r="M21" s="182">
        <f t="shared" si="4"/>
        <v>0</v>
      </c>
      <c r="N21" s="182">
        <f t="shared" si="4"/>
        <v>0</v>
      </c>
      <c r="O21" s="182">
        <f t="shared" si="4"/>
        <v>0</v>
      </c>
      <c r="P21" s="182">
        <f t="shared" si="4"/>
        <v>0</v>
      </c>
      <c r="Q21" s="182">
        <f t="shared" si="4"/>
        <v>0</v>
      </c>
      <c r="R21" s="182">
        <f t="shared" ref="R21:CC21" si="13">IF(R$14=$C11,$B11,0)</f>
        <v>0</v>
      </c>
      <c r="S21" s="182">
        <f t="shared" si="13"/>
        <v>0</v>
      </c>
      <c r="T21" s="182">
        <f t="shared" si="13"/>
        <v>0</v>
      </c>
      <c r="U21" s="182">
        <f t="shared" si="13"/>
        <v>0</v>
      </c>
      <c r="V21" s="182">
        <f t="shared" si="13"/>
        <v>0</v>
      </c>
      <c r="W21" s="182">
        <f t="shared" si="13"/>
        <v>0</v>
      </c>
      <c r="X21" s="182">
        <f t="shared" si="13"/>
        <v>0</v>
      </c>
      <c r="Y21" s="182">
        <f t="shared" si="13"/>
        <v>0</v>
      </c>
      <c r="Z21" s="182">
        <f t="shared" si="13"/>
        <v>0</v>
      </c>
      <c r="AA21" s="182">
        <f t="shared" si="13"/>
        <v>0</v>
      </c>
      <c r="AB21" s="182">
        <f t="shared" si="13"/>
        <v>0</v>
      </c>
      <c r="AC21" s="182">
        <f t="shared" si="13"/>
        <v>0</v>
      </c>
      <c r="AD21" s="182">
        <f t="shared" si="13"/>
        <v>0</v>
      </c>
      <c r="AE21" s="182">
        <f t="shared" si="13"/>
        <v>0</v>
      </c>
      <c r="AF21" s="182">
        <f t="shared" si="13"/>
        <v>0</v>
      </c>
      <c r="AG21" s="182">
        <f t="shared" si="13"/>
        <v>0</v>
      </c>
      <c r="AH21" s="182">
        <f t="shared" si="13"/>
        <v>0</v>
      </c>
      <c r="AI21" s="182">
        <f t="shared" si="13"/>
        <v>0</v>
      </c>
      <c r="AJ21" s="182">
        <f t="shared" si="13"/>
        <v>0</v>
      </c>
      <c r="AK21" s="182">
        <f t="shared" si="13"/>
        <v>0</v>
      </c>
      <c r="AL21" s="182">
        <f t="shared" si="13"/>
        <v>0</v>
      </c>
      <c r="AM21" s="182">
        <f t="shared" si="13"/>
        <v>0</v>
      </c>
      <c r="AN21" s="182">
        <f t="shared" si="13"/>
        <v>0</v>
      </c>
      <c r="AO21" s="182">
        <f t="shared" si="13"/>
        <v>0</v>
      </c>
      <c r="AP21" s="182">
        <f t="shared" si="13"/>
        <v>0</v>
      </c>
      <c r="AQ21" s="182">
        <f t="shared" si="13"/>
        <v>0</v>
      </c>
      <c r="AR21" s="182">
        <f t="shared" si="13"/>
        <v>0</v>
      </c>
      <c r="AS21" s="182">
        <f t="shared" si="13"/>
        <v>0</v>
      </c>
      <c r="AT21" s="182">
        <f t="shared" si="13"/>
        <v>0</v>
      </c>
      <c r="AU21" s="182">
        <f t="shared" si="13"/>
        <v>0</v>
      </c>
      <c r="AV21" s="182">
        <f t="shared" si="13"/>
        <v>0</v>
      </c>
      <c r="AW21" s="182">
        <f t="shared" si="13"/>
        <v>0</v>
      </c>
      <c r="AX21" s="182">
        <f t="shared" si="13"/>
        <v>0</v>
      </c>
      <c r="AY21" s="182">
        <f t="shared" si="13"/>
        <v>0</v>
      </c>
      <c r="AZ21" s="182">
        <f t="shared" si="13"/>
        <v>0</v>
      </c>
      <c r="BA21" s="182">
        <f t="shared" si="13"/>
        <v>0</v>
      </c>
      <c r="BB21" s="182">
        <f t="shared" si="13"/>
        <v>0</v>
      </c>
      <c r="BC21" s="182">
        <f t="shared" si="13"/>
        <v>0</v>
      </c>
      <c r="BD21" s="182">
        <f t="shared" si="13"/>
        <v>0</v>
      </c>
      <c r="BE21" s="182">
        <f t="shared" si="13"/>
        <v>0</v>
      </c>
      <c r="BF21" s="182">
        <f t="shared" si="13"/>
        <v>0</v>
      </c>
      <c r="BG21" s="182">
        <f t="shared" si="13"/>
        <v>0</v>
      </c>
      <c r="BH21" s="182">
        <f t="shared" si="13"/>
        <v>0</v>
      </c>
      <c r="BI21" s="182">
        <f t="shared" si="13"/>
        <v>0</v>
      </c>
      <c r="BJ21" s="182">
        <f t="shared" si="13"/>
        <v>0</v>
      </c>
      <c r="BK21" s="182">
        <f t="shared" si="13"/>
        <v>0</v>
      </c>
      <c r="BL21" s="182">
        <f t="shared" si="13"/>
        <v>0</v>
      </c>
      <c r="BM21" s="182">
        <f t="shared" si="13"/>
        <v>0</v>
      </c>
      <c r="BN21" s="182">
        <f t="shared" si="13"/>
        <v>0</v>
      </c>
      <c r="BO21" s="182">
        <f t="shared" si="13"/>
        <v>0</v>
      </c>
      <c r="BP21" s="182">
        <f t="shared" si="13"/>
        <v>0</v>
      </c>
      <c r="BQ21" s="182">
        <f t="shared" si="13"/>
        <v>0</v>
      </c>
      <c r="BR21" s="182">
        <f t="shared" si="13"/>
        <v>0</v>
      </c>
      <c r="BS21" s="182">
        <f t="shared" si="13"/>
        <v>0</v>
      </c>
      <c r="BT21" s="182">
        <f t="shared" si="13"/>
        <v>0</v>
      </c>
      <c r="BU21" s="182">
        <f t="shared" si="13"/>
        <v>0</v>
      </c>
      <c r="BV21" s="182">
        <f t="shared" si="13"/>
        <v>0</v>
      </c>
      <c r="BW21" s="182">
        <f t="shared" si="13"/>
        <v>0</v>
      </c>
      <c r="BX21" s="182">
        <f t="shared" si="13"/>
        <v>0</v>
      </c>
      <c r="BY21" s="182">
        <f t="shared" si="13"/>
        <v>0</v>
      </c>
      <c r="BZ21" s="182">
        <f t="shared" si="13"/>
        <v>0</v>
      </c>
      <c r="CA21" s="182">
        <f t="shared" si="13"/>
        <v>0</v>
      </c>
      <c r="CB21" s="182">
        <f t="shared" si="13"/>
        <v>0</v>
      </c>
      <c r="CC21" s="182">
        <f t="shared" si="13"/>
        <v>0</v>
      </c>
      <c r="CD21" s="182">
        <f t="shared" ref="CD21:DQ21" si="14">IF(CD$14=$C11,$B11,0)</f>
        <v>0</v>
      </c>
      <c r="CE21" s="182">
        <f t="shared" si="14"/>
        <v>0</v>
      </c>
      <c r="CF21" s="182">
        <f t="shared" si="14"/>
        <v>0</v>
      </c>
      <c r="CG21" s="182">
        <f t="shared" si="14"/>
        <v>0</v>
      </c>
      <c r="CH21" s="182">
        <f t="shared" si="14"/>
        <v>30000000</v>
      </c>
      <c r="CI21" s="182">
        <f t="shared" si="14"/>
        <v>0</v>
      </c>
      <c r="CJ21" s="182">
        <f t="shared" si="14"/>
        <v>0</v>
      </c>
      <c r="CK21" s="182">
        <f t="shared" si="14"/>
        <v>0</v>
      </c>
      <c r="CL21" s="182">
        <f t="shared" si="14"/>
        <v>0</v>
      </c>
      <c r="CM21" s="182">
        <f t="shared" si="14"/>
        <v>0</v>
      </c>
      <c r="CN21" s="182">
        <f t="shared" si="14"/>
        <v>0</v>
      </c>
      <c r="CO21" s="182">
        <f t="shared" si="14"/>
        <v>0</v>
      </c>
      <c r="CP21" s="182">
        <f t="shared" si="14"/>
        <v>0</v>
      </c>
      <c r="CQ21" s="182">
        <f t="shared" si="14"/>
        <v>0</v>
      </c>
      <c r="CR21" s="182">
        <f t="shared" si="14"/>
        <v>0</v>
      </c>
      <c r="CS21" s="182">
        <f t="shared" si="14"/>
        <v>0</v>
      </c>
      <c r="CT21" s="182">
        <f t="shared" si="14"/>
        <v>0</v>
      </c>
      <c r="CU21" s="182">
        <f t="shared" si="14"/>
        <v>0</v>
      </c>
      <c r="CV21" s="182">
        <f t="shared" si="14"/>
        <v>0</v>
      </c>
      <c r="CW21" s="182">
        <f t="shared" si="14"/>
        <v>0</v>
      </c>
      <c r="CX21" s="182">
        <f t="shared" si="14"/>
        <v>0</v>
      </c>
      <c r="CY21" s="182">
        <f t="shared" si="14"/>
        <v>0</v>
      </c>
      <c r="CZ21" s="182">
        <f t="shared" si="14"/>
        <v>0</v>
      </c>
      <c r="DA21" s="182">
        <f t="shared" si="14"/>
        <v>0</v>
      </c>
      <c r="DB21" s="182">
        <f t="shared" si="14"/>
        <v>0</v>
      </c>
      <c r="DC21" s="182">
        <f t="shared" si="14"/>
        <v>0</v>
      </c>
      <c r="DD21" s="182">
        <f t="shared" si="14"/>
        <v>0</v>
      </c>
      <c r="DE21" s="182">
        <f t="shared" si="14"/>
        <v>0</v>
      </c>
      <c r="DF21" s="182">
        <f t="shared" si="14"/>
        <v>0</v>
      </c>
      <c r="DG21" s="182">
        <f t="shared" si="14"/>
        <v>0</v>
      </c>
      <c r="DH21" s="182">
        <f t="shared" si="14"/>
        <v>0</v>
      </c>
      <c r="DI21" s="182">
        <f t="shared" si="14"/>
        <v>0</v>
      </c>
      <c r="DJ21" s="182">
        <f t="shared" si="14"/>
        <v>0</v>
      </c>
      <c r="DK21" s="182">
        <f t="shared" si="14"/>
        <v>0</v>
      </c>
      <c r="DL21" s="182">
        <f t="shared" si="14"/>
        <v>0</v>
      </c>
      <c r="DM21" s="182">
        <f t="shared" si="14"/>
        <v>0</v>
      </c>
      <c r="DN21" s="182">
        <f t="shared" si="14"/>
        <v>0</v>
      </c>
      <c r="DO21" s="182">
        <f t="shared" si="14"/>
        <v>0</v>
      </c>
      <c r="DP21" s="182">
        <f t="shared" si="14"/>
        <v>0</v>
      </c>
      <c r="DQ21" s="183">
        <f t="shared" si="14"/>
        <v>0</v>
      </c>
    </row>
    <row r="22" spans="1:121" s="7" customFormat="1" ht="18" customHeight="1" thickBot="1" x14ac:dyDescent="0.35">
      <c r="A22" s="137" t="s">
        <v>221</v>
      </c>
      <c r="B22" s="139">
        <f t="shared" ref="B22:BM22" si="15">SUM(B23:B28)</f>
        <v>0</v>
      </c>
      <c r="C22" s="139">
        <f t="shared" si="15"/>
        <v>0</v>
      </c>
      <c r="D22" s="139">
        <f t="shared" si="15"/>
        <v>0</v>
      </c>
      <c r="E22" s="139">
        <f t="shared" si="15"/>
        <v>0</v>
      </c>
      <c r="F22" s="139">
        <f t="shared" si="15"/>
        <v>0</v>
      </c>
      <c r="G22" s="139">
        <f t="shared" si="15"/>
        <v>0</v>
      </c>
      <c r="H22" s="139">
        <f t="shared" si="15"/>
        <v>0</v>
      </c>
      <c r="I22" s="139">
        <f t="shared" si="15"/>
        <v>0</v>
      </c>
      <c r="J22" s="139">
        <f t="shared" si="15"/>
        <v>0</v>
      </c>
      <c r="K22" s="139">
        <f t="shared" si="15"/>
        <v>0</v>
      </c>
      <c r="L22" s="139">
        <f t="shared" si="15"/>
        <v>0</v>
      </c>
      <c r="M22" s="139">
        <f t="shared" si="15"/>
        <v>1388888.888888889</v>
      </c>
      <c r="N22" s="139">
        <f t="shared" si="15"/>
        <v>1388888.888888889</v>
      </c>
      <c r="O22" s="139">
        <f t="shared" si="15"/>
        <v>1388888.888888889</v>
      </c>
      <c r="P22" s="139">
        <f t="shared" si="15"/>
        <v>1388888.888888889</v>
      </c>
      <c r="Q22" s="139">
        <f t="shared" si="15"/>
        <v>2222222.2222222225</v>
      </c>
      <c r="R22" s="139">
        <f t="shared" si="15"/>
        <v>2222222.2222222225</v>
      </c>
      <c r="S22" s="139">
        <f t="shared" si="15"/>
        <v>2222222.2222222225</v>
      </c>
      <c r="T22" s="139">
        <f t="shared" si="15"/>
        <v>5555555.555555556</v>
      </c>
      <c r="U22" s="139">
        <f t="shared" si="15"/>
        <v>5555555.555555556</v>
      </c>
      <c r="V22" s="139">
        <f t="shared" si="15"/>
        <v>5555555.555555556</v>
      </c>
      <c r="W22" s="139">
        <f t="shared" si="15"/>
        <v>5555555.555555556</v>
      </c>
      <c r="X22" s="139">
        <f t="shared" si="15"/>
        <v>5555555.555555556</v>
      </c>
      <c r="Y22" s="139">
        <f t="shared" si="15"/>
        <v>5555555.555555556</v>
      </c>
      <c r="Z22" s="139">
        <f t="shared" si="15"/>
        <v>5555555.555555556</v>
      </c>
      <c r="AA22" s="139">
        <f t="shared" si="15"/>
        <v>5555555.555555556</v>
      </c>
      <c r="AB22" s="139">
        <f t="shared" si="15"/>
        <v>5555555.555555556</v>
      </c>
      <c r="AC22" s="139">
        <f t="shared" si="15"/>
        <v>5555555.555555556</v>
      </c>
      <c r="AD22" s="139">
        <f t="shared" si="15"/>
        <v>5555555.555555556</v>
      </c>
      <c r="AE22" s="139">
        <f t="shared" si="15"/>
        <v>5555555.555555556</v>
      </c>
      <c r="AF22" s="139">
        <f t="shared" si="15"/>
        <v>5555555.555555556</v>
      </c>
      <c r="AG22" s="139">
        <f t="shared" si="15"/>
        <v>5555555.555555556</v>
      </c>
      <c r="AH22" s="139">
        <f t="shared" si="15"/>
        <v>5555555.555555556</v>
      </c>
      <c r="AI22" s="139">
        <f t="shared" si="15"/>
        <v>5555555.555555556</v>
      </c>
      <c r="AJ22" s="139">
        <f t="shared" si="15"/>
        <v>5555555.555555556</v>
      </c>
      <c r="AK22" s="139">
        <f t="shared" si="15"/>
        <v>5555555.555555556</v>
      </c>
      <c r="AL22" s="139">
        <f t="shared" si="15"/>
        <v>5555555.555555556</v>
      </c>
      <c r="AM22" s="139">
        <f t="shared" si="15"/>
        <v>7222222.2222222229</v>
      </c>
      <c r="AN22" s="139">
        <f t="shared" si="15"/>
        <v>7222222.2222222211</v>
      </c>
      <c r="AO22" s="139">
        <f t="shared" si="15"/>
        <v>6388888.888888889</v>
      </c>
      <c r="AP22" s="139">
        <f t="shared" si="15"/>
        <v>6388888.888888889</v>
      </c>
      <c r="AQ22" s="139">
        <f t="shared" si="15"/>
        <v>6388888.8888888834</v>
      </c>
      <c r="AR22" s="139">
        <f t="shared" si="15"/>
        <v>3055555.555555556</v>
      </c>
      <c r="AS22" s="139">
        <f t="shared" si="15"/>
        <v>3055555.555555556</v>
      </c>
      <c r="AT22" s="139">
        <f t="shared" si="15"/>
        <v>3055555.555555556</v>
      </c>
      <c r="AU22" s="139">
        <f t="shared" si="15"/>
        <v>3055555.555555556</v>
      </c>
      <c r="AV22" s="139">
        <f t="shared" si="15"/>
        <v>3055555.555555556</v>
      </c>
      <c r="AW22" s="139">
        <f t="shared" si="15"/>
        <v>1666666.66666669</v>
      </c>
      <c r="AX22" s="139">
        <f t="shared" si="15"/>
        <v>1666666.6666666667</v>
      </c>
      <c r="AY22" s="139">
        <f t="shared" si="15"/>
        <v>1666666.6666666667</v>
      </c>
      <c r="AZ22" s="139">
        <f t="shared" si="15"/>
        <v>1666666.6666666667</v>
      </c>
      <c r="BA22" s="139">
        <f t="shared" si="15"/>
        <v>1666666.6666666667</v>
      </c>
      <c r="BB22" s="139">
        <f t="shared" si="15"/>
        <v>1666666.6666666667</v>
      </c>
      <c r="BC22" s="139">
        <f t="shared" si="15"/>
        <v>1666666.6666666667</v>
      </c>
      <c r="BD22" s="139">
        <f t="shared" si="15"/>
        <v>1666666.6666666667</v>
      </c>
      <c r="BE22" s="139">
        <f t="shared" si="15"/>
        <v>1666666.6666666667</v>
      </c>
      <c r="BF22" s="139">
        <f t="shared" si="15"/>
        <v>1666666.6666666667</v>
      </c>
      <c r="BG22" s="139">
        <f t="shared" si="15"/>
        <v>1666666.6666666667</v>
      </c>
      <c r="BH22" s="139">
        <f t="shared" si="15"/>
        <v>1666666.6666666667</v>
      </c>
      <c r="BI22" s="139">
        <f t="shared" si="15"/>
        <v>1666666.6666666667</v>
      </c>
      <c r="BJ22" s="139">
        <f t="shared" si="15"/>
        <v>1666666.6666666667</v>
      </c>
      <c r="BK22" s="139">
        <f t="shared" si="15"/>
        <v>2750000</v>
      </c>
      <c r="BL22" s="139">
        <f t="shared" si="15"/>
        <v>2750000</v>
      </c>
      <c r="BM22" s="139">
        <f t="shared" si="15"/>
        <v>2750000</v>
      </c>
      <c r="BN22" s="139">
        <f t="shared" ref="BN22:DQ22" si="16">SUM(BN23:BN28)</f>
        <v>2750000</v>
      </c>
      <c r="BO22" s="139">
        <f t="shared" si="16"/>
        <v>2750000</v>
      </c>
      <c r="BP22" s="139">
        <f t="shared" si="16"/>
        <v>2750000</v>
      </c>
      <c r="BQ22" s="139">
        <f t="shared" si="16"/>
        <v>2750000</v>
      </c>
      <c r="BR22" s="139">
        <f t="shared" si="16"/>
        <v>2750000</v>
      </c>
      <c r="BS22" s="139">
        <f t="shared" si="16"/>
        <v>2750000</v>
      </c>
      <c r="BT22" s="139">
        <f t="shared" si="16"/>
        <v>2750000</v>
      </c>
      <c r="BU22" s="139">
        <f t="shared" si="16"/>
        <v>2750000</v>
      </c>
      <c r="BV22" s="139">
        <f t="shared" si="16"/>
        <v>2750000</v>
      </c>
      <c r="BW22" s="139">
        <f t="shared" si="16"/>
        <v>2750000</v>
      </c>
      <c r="BX22" s="139">
        <f t="shared" si="16"/>
        <v>2750000</v>
      </c>
      <c r="BY22" s="139">
        <f t="shared" si="16"/>
        <v>2750000</v>
      </c>
      <c r="BZ22" s="139">
        <f t="shared" si="16"/>
        <v>2750000</v>
      </c>
      <c r="CA22" s="139">
        <f t="shared" si="16"/>
        <v>2750000</v>
      </c>
      <c r="CB22" s="139">
        <f t="shared" si="16"/>
        <v>2750000</v>
      </c>
      <c r="CC22" s="139">
        <f t="shared" si="16"/>
        <v>2750000</v>
      </c>
      <c r="CD22" s="139">
        <f t="shared" si="16"/>
        <v>2750000</v>
      </c>
      <c r="CE22" s="139">
        <f t="shared" si="16"/>
        <v>2750000</v>
      </c>
      <c r="CF22" s="139">
        <f t="shared" si="16"/>
        <v>2750000</v>
      </c>
      <c r="CG22" s="139">
        <f t="shared" si="16"/>
        <v>2750000</v>
      </c>
      <c r="CH22" s="139">
        <f t="shared" si="16"/>
        <v>2750000</v>
      </c>
      <c r="CI22" s="139">
        <f t="shared" si="16"/>
        <v>3250000</v>
      </c>
      <c r="CJ22" s="139">
        <f t="shared" si="16"/>
        <v>3250000</v>
      </c>
      <c r="CK22" s="139">
        <f t="shared" si="16"/>
        <v>3250000</v>
      </c>
      <c r="CL22" s="139">
        <f t="shared" si="16"/>
        <v>3250000</v>
      </c>
      <c r="CM22" s="139">
        <f t="shared" si="16"/>
        <v>3250000</v>
      </c>
      <c r="CN22" s="139">
        <f t="shared" si="16"/>
        <v>3250000</v>
      </c>
      <c r="CO22" s="139">
        <f t="shared" si="16"/>
        <v>3250000</v>
      </c>
      <c r="CP22" s="139">
        <f t="shared" si="16"/>
        <v>3250000</v>
      </c>
      <c r="CQ22" s="139">
        <f t="shared" si="16"/>
        <v>3250000</v>
      </c>
      <c r="CR22" s="139">
        <f t="shared" si="16"/>
        <v>3250000</v>
      </c>
      <c r="CS22" s="139">
        <f t="shared" si="16"/>
        <v>3250000</v>
      </c>
      <c r="CT22" s="139">
        <f t="shared" si="16"/>
        <v>3249999.9999999446</v>
      </c>
      <c r="CU22" s="139">
        <f t="shared" si="16"/>
        <v>1583333.3333333333</v>
      </c>
      <c r="CV22" s="139">
        <f t="shared" si="16"/>
        <v>1583333.3333333333</v>
      </c>
      <c r="CW22" s="139">
        <f t="shared" si="16"/>
        <v>1583333.3333333333</v>
      </c>
      <c r="CX22" s="139">
        <f t="shared" si="16"/>
        <v>1583333.3333333333</v>
      </c>
      <c r="CY22" s="139">
        <f t="shared" si="16"/>
        <v>1583333.3333333333</v>
      </c>
      <c r="CZ22" s="139">
        <f t="shared" si="16"/>
        <v>1583333.3333333333</v>
      </c>
      <c r="DA22" s="139">
        <f t="shared" si="16"/>
        <v>1583333.3333333333</v>
      </c>
      <c r="DB22" s="139">
        <f t="shared" si="16"/>
        <v>1583333.3333333333</v>
      </c>
      <c r="DC22" s="139">
        <f t="shared" si="16"/>
        <v>1583333.3333333333</v>
      </c>
      <c r="DD22" s="139">
        <f t="shared" si="16"/>
        <v>1583333.3333333333</v>
      </c>
      <c r="DE22" s="139">
        <f t="shared" si="16"/>
        <v>1583333.3333333333</v>
      </c>
      <c r="DF22" s="139">
        <f t="shared" si="16"/>
        <v>1583333.3333333333</v>
      </c>
      <c r="DG22" s="139">
        <f t="shared" si="16"/>
        <v>1583333.3333333333</v>
      </c>
      <c r="DH22" s="139">
        <f t="shared" si="16"/>
        <v>1583333.3333333333</v>
      </c>
      <c r="DI22" s="139">
        <f t="shared" si="16"/>
        <v>1583333.3333333333</v>
      </c>
      <c r="DJ22" s="139">
        <f t="shared" si="16"/>
        <v>1583333.3333333333</v>
      </c>
      <c r="DK22" s="139">
        <f t="shared" si="16"/>
        <v>1583333.3333333333</v>
      </c>
      <c r="DL22" s="139">
        <f t="shared" si="16"/>
        <v>1583333.3333333333</v>
      </c>
      <c r="DM22" s="139">
        <f t="shared" si="16"/>
        <v>1583333.3333333333</v>
      </c>
      <c r="DN22" s="139">
        <f t="shared" si="16"/>
        <v>1583333.3333333333</v>
      </c>
      <c r="DO22" s="139">
        <f t="shared" si="16"/>
        <v>1583333.3333333333</v>
      </c>
      <c r="DP22" s="139">
        <f t="shared" si="16"/>
        <v>1583333.3333333333</v>
      </c>
      <c r="DQ22" s="140">
        <f t="shared" si="16"/>
        <v>1583333.3333333333</v>
      </c>
    </row>
    <row r="23" spans="1:121" ht="18" customHeight="1" x14ac:dyDescent="0.3">
      <c r="A23" s="113" t="s">
        <v>211</v>
      </c>
      <c r="B23" s="114">
        <v>0</v>
      </c>
      <c r="C23" s="114">
        <f>IF(B30&gt;0,MIN(B30,$B6/$D6),0)</f>
        <v>0</v>
      </c>
      <c r="D23" s="114">
        <f t="shared" ref="D23:BO23" si="17">IF(C30&gt;0,MIN(C30,$B6/$D6),0)</f>
        <v>0</v>
      </c>
      <c r="E23" s="114">
        <f t="shared" si="17"/>
        <v>0</v>
      </c>
      <c r="F23" s="114">
        <f t="shared" si="17"/>
        <v>0</v>
      </c>
      <c r="G23" s="114">
        <f t="shared" si="17"/>
        <v>0</v>
      </c>
      <c r="H23" s="114">
        <f t="shared" si="17"/>
        <v>0</v>
      </c>
      <c r="I23" s="114">
        <f t="shared" si="17"/>
        <v>0</v>
      </c>
      <c r="J23" s="114">
        <f t="shared" si="17"/>
        <v>0</v>
      </c>
      <c r="K23" s="114">
        <f t="shared" si="17"/>
        <v>0</v>
      </c>
      <c r="L23" s="114">
        <f t="shared" si="17"/>
        <v>0</v>
      </c>
      <c r="M23" s="114">
        <f t="shared" si="17"/>
        <v>1388888.888888889</v>
      </c>
      <c r="N23" s="114">
        <f t="shared" si="17"/>
        <v>1388888.888888889</v>
      </c>
      <c r="O23" s="114">
        <f t="shared" si="17"/>
        <v>1388888.888888889</v>
      </c>
      <c r="P23" s="114">
        <f t="shared" si="17"/>
        <v>1388888.888888889</v>
      </c>
      <c r="Q23" s="114">
        <f t="shared" si="17"/>
        <v>1388888.888888889</v>
      </c>
      <c r="R23" s="114">
        <f t="shared" si="17"/>
        <v>1388888.888888889</v>
      </c>
      <c r="S23" s="114">
        <f t="shared" si="17"/>
        <v>1388888.888888889</v>
      </c>
      <c r="T23" s="114">
        <f t="shared" si="17"/>
        <v>1388888.888888889</v>
      </c>
      <c r="U23" s="114">
        <f t="shared" si="17"/>
        <v>1388888.888888889</v>
      </c>
      <c r="V23" s="114">
        <f t="shared" si="17"/>
        <v>1388888.888888889</v>
      </c>
      <c r="W23" s="114">
        <f t="shared" si="17"/>
        <v>1388888.888888889</v>
      </c>
      <c r="X23" s="114">
        <f t="shared" si="17"/>
        <v>1388888.888888889</v>
      </c>
      <c r="Y23" s="114">
        <f t="shared" si="17"/>
        <v>1388888.888888889</v>
      </c>
      <c r="Z23" s="114">
        <f t="shared" si="17"/>
        <v>1388888.888888889</v>
      </c>
      <c r="AA23" s="114">
        <f t="shared" si="17"/>
        <v>1388888.888888889</v>
      </c>
      <c r="AB23" s="114">
        <f t="shared" si="17"/>
        <v>1388888.888888889</v>
      </c>
      <c r="AC23" s="114">
        <f t="shared" si="17"/>
        <v>1388888.888888889</v>
      </c>
      <c r="AD23" s="114">
        <f t="shared" si="17"/>
        <v>1388888.888888889</v>
      </c>
      <c r="AE23" s="114">
        <f t="shared" si="17"/>
        <v>1388888.888888889</v>
      </c>
      <c r="AF23" s="114">
        <f t="shared" si="17"/>
        <v>1388888.888888889</v>
      </c>
      <c r="AG23" s="114">
        <f t="shared" si="17"/>
        <v>1388888.888888889</v>
      </c>
      <c r="AH23" s="114">
        <f t="shared" si="17"/>
        <v>1388888.888888889</v>
      </c>
      <c r="AI23" s="114">
        <f t="shared" si="17"/>
        <v>1388888.888888889</v>
      </c>
      <c r="AJ23" s="114">
        <f t="shared" si="17"/>
        <v>1388888.888888889</v>
      </c>
      <c r="AK23" s="114">
        <f t="shared" si="17"/>
        <v>1388888.888888889</v>
      </c>
      <c r="AL23" s="114">
        <f t="shared" si="17"/>
        <v>1388888.888888889</v>
      </c>
      <c r="AM23" s="114">
        <f t="shared" si="17"/>
        <v>1388888.888888889</v>
      </c>
      <c r="AN23" s="114">
        <f t="shared" si="17"/>
        <v>1388888.888888889</v>
      </c>
      <c r="AO23" s="114">
        <f t="shared" si="17"/>
        <v>1388888.888888889</v>
      </c>
      <c r="AP23" s="114">
        <f t="shared" si="17"/>
        <v>1388888.888888889</v>
      </c>
      <c r="AQ23" s="114">
        <f t="shared" si="17"/>
        <v>1388888.888888889</v>
      </c>
      <c r="AR23" s="114">
        <f t="shared" si="17"/>
        <v>1388888.888888889</v>
      </c>
      <c r="AS23" s="114">
        <f t="shared" si="17"/>
        <v>1388888.888888889</v>
      </c>
      <c r="AT23" s="114">
        <f t="shared" si="17"/>
        <v>1388888.888888889</v>
      </c>
      <c r="AU23" s="114">
        <f t="shared" si="17"/>
        <v>1388888.888888889</v>
      </c>
      <c r="AV23" s="114">
        <f t="shared" si="17"/>
        <v>1388888.888888889</v>
      </c>
      <c r="AW23" s="114">
        <f t="shared" si="17"/>
        <v>2.3283064365386963E-8</v>
      </c>
      <c r="AX23" s="114">
        <f t="shared" si="17"/>
        <v>0</v>
      </c>
      <c r="AY23" s="114">
        <f t="shared" si="17"/>
        <v>0</v>
      </c>
      <c r="AZ23" s="114">
        <f t="shared" si="17"/>
        <v>0</v>
      </c>
      <c r="BA23" s="114">
        <f t="shared" si="17"/>
        <v>0</v>
      </c>
      <c r="BB23" s="114">
        <f t="shared" si="17"/>
        <v>0</v>
      </c>
      <c r="BC23" s="114">
        <f t="shared" si="17"/>
        <v>0</v>
      </c>
      <c r="BD23" s="114">
        <f t="shared" si="17"/>
        <v>0</v>
      </c>
      <c r="BE23" s="114">
        <f t="shared" si="17"/>
        <v>0</v>
      </c>
      <c r="BF23" s="114">
        <f t="shared" si="17"/>
        <v>0</v>
      </c>
      <c r="BG23" s="114">
        <f t="shared" si="17"/>
        <v>0</v>
      </c>
      <c r="BH23" s="114">
        <f t="shared" si="17"/>
        <v>0</v>
      </c>
      <c r="BI23" s="114">
        <f t="shared" si="17"/>
        <v>0</v>
      </c>
      <c r="BJ23" s="114">
        <f t="shared" si="17"/>
        <v>0</v>
      </c>
      <c r="BK23" s="114">
        <f t="shared" si="17"/>
        <v>0</v>
      </c>
      <c r="BL23" s="114">
        <f t="shared" si="17"/>
        <v>0</v>
      </c>
      <c r="BM23" s="114">
        <f t="shared" si="17"/>
        <v>0</v>
      </c>
      <c r="BN23" s="114">
        <f t="shared" si="17"/>
        <v>0</v>
      </c>
      <c r="BO23" s="114">
        <f t="shared" si="17"/>
        <v>0</v>
      </c>
      <c r="BP23" s="114">
        <f t="shared" ref="BP23:DQ23" si="18">IF(BO30&gt;0,MIN(BO30,$B6/$D6),0)</f>
        <v>0</v>
      </c>
      <c r="BQ23" s="114">
        <f t="shared" si="18"/>
        <v>0</v>
      </c>
      <c r="BR23" s="114">
        <f t="shared" si="18"/>
        <v>0</v>
      </c>
      <c r="BS23" s="114">
        <f t="shared" si="18"/>
        <v>0</v>
      </c>
      <c r="BT23" s="114">
        <f t="shared" si="18"/>
        <v>0</v>
      </c>
      <c r="BU23" s="114">
        <f t="shared" si="18"/>
        <v>0</v>
      </c>
      <c r="BV23" s="114">
        <f t="shared" si="18"/>
        <v>0</v>
      </c>
      <c r="BW23" s="114">
        <f t="shared" si="18"/>
        <v>0</v>
      </c>
      <c r="BX23" s="114">
        <f t="shared" si="18"/>
        <v>0</v>
      </c>
      <c r="BY23" s="114">
        <f t="shared" si="18"/>
        <v>0</v>
      </c>
      <c r="BZ23" s="114">
        <f t="shared" si="18"/>
        <v>0</v>
      </c>
      <c r="CA23" s="114">
        <f t="shared" si="18"/>
        <v>0</v>
      </c>
      <c r="CB23" s="114">
        <f t="shared" si="18"/>
        <v>0</v>
      </c>
      <c r="CC23" s="114">
        <f t="shared" si="18"/>
        <v>0</v>
      </c>
      <c r="CD23" s="114">
        <f t="shared" si="18"/>
        <v>0</v>
      </c>
      <c r="CE23" s="114">
        <f t="shared" si="18"/>
        <v>0</v>
      </c>
      <c r="CF23" s="114">
        <f t="shared" si="18"/>
        <v>0</v>
      </c>
      <c r="CG23" s="114">
        <f t="shared" si="18"/>
        <v>0</v>
      </c>
      <c r="CH23" s="114">
        <f t="shared" si="18"/>
        <v>0</v>
      </c>
      <c r="CI23" s="114">
        <f t="shared" si="18"/>
        <v>0</v>
      </c>
      <c r="CJ23" s="114">
        <f t="shared" si="18"/>
        <v>0</v>
      </c>
      <c r="CK23" s="114">
        <f t="shared" si="18"/>
        <v>0</v>
      </c>
      <c r="CL23" s="114">
        <f t="shared" si="18"/>
        <v>0</v>
      </c>
      <c r="CM23" s="114">
        <f t="shared" si="18"/>
        <v>0</v>
      </c>
      <c r="CN23" s="114">
        <f t="shared" si="18"/>
        <v>0</v>
      </c>
      <c r="CO23" s="114">
        <f t="shared" si="18"/>
        <v>0</v>
      </c>
      <c r="CP23" s="114">
        <f t="shared" si="18"/>
        <v>0</v>
      </c>
      <c r="CQ23" s="114">
        <f t="shared" si="18"/>
        <v>0</v>
      </c>
      <c r="CR23" s="114">
        <f t="shared" si="18"/>
        <v>0</v>
      </c>
      <c r="CS23" s="114">
        <f t="shared" si="18"/>
        <v>0</v>
      </c>
      <c r="CT23" s="114">
        <f t="shared" si="18"/>
        <v>0</v>
      </c>
      <c r="CU23" s="114">
        <f t="shared" si="18"/>
        <v>0</v>
      </c>
      <c r="CV23" s="114">
        <f t="shared" si="18"/>
        <v>0</v>
      </c>
      <c r="CW23" s="114">
        <f t="shared" si="18"/>
        <v>0</v>
      </c>
      <c r="CX23" s="114">
        <f t="shared" si="18"/>
        <v>0</v>
      </c>
      <c r="CY23" s="114">
        <f t="shared" si="18"/>
        <v>0</v>
      </c>
      <c r="CZ23" s="114">
        <f t="shared" si="18"/>
        <v>0</v>
      </c>
      <c r="DA23" s="114">
        <f t="shared" si="18"/>
        <v>0</v>
      </c>
      <c r="DB23" s="114">
        <f t="shared" si="18"/>
        <v>0</v>
      </c>
      <c r="DC23" s="114">
        <f t="shared" si="18"/>
        <v>0</v>
      </c>
      <c r="DD23" s="114">
        <f t="shared" si="18"/>
        <v>0</v>
      </c>
      <c r="DE23" s="114">
        <f t="shared" si="18"/>
        <v>0</v>
      </c>
      <c r="DF23" s="114">
        <f t="shared" si="18"/>
        <v>0</v>
      </c>
      <c r="DG23" s="114">
        <f t="shared" si="18"/>
        <v>0</v>
      </c>
      <c r="DH23" s="114">
        <f t="shared" si="18"/>
        <v>0</v>
      </c>
      <c r="DI23" s="114">
        <f t="shared" si="18"/>
        <v>0</v>
      </c>
      <c r="DJ23" s="114">
        <f t="shared" si="18"/>
        <v>0</v>
      </c>
      <c r="DK23" s="114">
        <f t="shared" si="18"/>
        <v>0</v>
      </c>
      <c r="DL23" s="114">
        <f t="shared" si="18"/>
        <v>0</v>
      </c>
      <c r="DM23" s="114">
        <f t="shared" si="18"/>
        <v>0</v>
      </c>
      <c r="DN23" s="114">
        <f t="shared" si="18"/>
        <v>0</v>
      </c>
      <c r="DO23" s="114">
        <f t="shared" si="18"/>
        <v>0</v>
      </c>
      <c r="DP23" s="114">
        <f t="shared" si="18"/>
        <v>0</v>
      </c>
      <c r="DQ23" s="115">
        <f t="shared" si="18"/>
        <v>0</v>
      </c>
    </row>
    <row r="24" spans="1:121" ht="18" customHeight="1" x14ac:dyDescent="0.3">
      <c r="A24" s="113" t="s">
        <v>213</v>
      </c>
      <c r="B24" s="114">
        <v>0</v>
      </c>
      <c r="C24" s="114">
        <f t="shared" ref="C24:R28" si="19">IF(B31&gt;0,MIN(B31,$B7/$D7),0)</f>
        <v>0</v>
      </c>
      <c r="D24" s="114">
        <f t="shared" si="19"/>
        <v>0</v>
      </c>
      <c r="E24" s="114">
        <f t="shared" si="19"/>
        <v>0</v>
      </c>
      <c r="F24" s="114">
        <f t="shared" si="19"/>
        <v>0</v>
      </c>
      <c r="G24" s="114">
        <f t="shared" si="19"/>
        <v>0</v>
      </c>
      <c r="H24" s="114">
        <f t="shared" si="19"/>
        <v>0</v>
      </c>
      <c r="I24" s="114">
        <f t="shared" si="19"/>
        <v>0</v>
      </c>
      <c r="J24" s="114">
        <f t="shared" si="19"/>
        <v>0</v>
      </c>
      <c r="K24" s="114">
        <f t="shared" si="19"/>
        <v>0</v>
      </c>
      <c r="L24" s="114">
        <f t="shared" si="19"/>
        <v>0</v>
      </c>
      <c r="M24" s="114">
        <f t="shared" si="19"/>
        <v>0</v>
      </c>
      <c r="N24" s="114">
        <f t="shared" si="19"/>
        <v>0</v>
      </c>
      <c r="O24" s="114">
        <f t="shared" si="19"/>
        <v>0</v>
      </c>
      <c r="P24" s="114">
        <f t="shared" si="19"/>
        <v>0</v>
      </c>
      <c r="Q24" s="114">
        <f t="shared" si="19"/>
        <v>833333.33333333337</v>
      </c>
      <c r="R24" s="114">
        <f t="shared" si="19"/>
        <v>833333.33333333337</v>
      </c>
      <c r="S24" s="114">
        <f t="shared" ref="S24:CD24" si="20">IF(R31&gt;0,MIN(R31,$B7/$D7),0)</f>
        <v>833333.33333333337</v>
      </c>
      <c r="T24" s="114">
        <f t="shared" si="20"/>
        <v>833333.33333333337</v>
      </c>
      <c r="U24" s="114">
        <f t="shared" si="20"/>
        <v>833333.33333333337</v>
      </c>
      <c r="V24" s="114">
        <f t="shared" si="20"/>
        <v>833333.33333333337</v>
      </c>
      <c r="W24" s="114">
        <f t="shared" si="20"/>
        <v>833333.33333333337</v>
      </c>
      <c r="X24" s="114">
        <f t="shared" si="20"/>
        <v>833333.33333333337</v>
      </c>
      <c r="Y24" s="114">
        <f t="shared" si="20"/>
        <v>833333.33333333337</v>
      </c>
      <c r="Z24" s="114">
        <f t="shared" si="20"/>
        <v>833333.33333333337</v>
      </c>
      <c r="AA24" s="114">
        <f t="shared" si="20"/>
        <v>833333.33333333337</v>
      </c>
      <c r="AB24" s="114">
        <f t="shared" si="20"/>
        <v>833333.33333333337</v>
      </c>
      <c r="AC24" s="114">
        <f t="shared" si="20"/>
        <v>833333.33333333337</v>
      </c>
      <c r="AD24" s="114">
        <f t="shared" si="20"/>
        <v>833333.33333333337</v>
      </c>
      <c r="AE24" s="114">
        <f t="shared" si="20"/>
        <v>833333.33333333337</v>
      </c>
      <c r="AF24" s="114">
        <f t="shared" si="20"/>
        <v>833333.33333333337</v>
      </c>
      <c r="AG24" s="114">
        <f t="shared" si="20"/>
        <v>833333.33333333337</v>
      </c>
      <c r="AH24" s="114">
        <f t="shared" si="20"/>
        <v>833333.33333333337</v>
      </c>
      <c r="AI24" s="114">
        <f t="shared" si="20"/>
        <v>833333.33333333337</v>
      </c>
      <c r="AJ24" s="114">
        <f t="shared" si="20"/>
        <v>833333.33333333337</v>
      </c>
      <c r="AK24" s="114">
        <f t="shared" si="20"/>
        <v>833333.33333333337</v>
      </c>
      <c r="AL24" s="114">
        <f t="shared" si="20"/>
        <v>833333.33333333337</v>
      </c>
      <c r="AM24" s="114">
        <f t="shared" si="20"/>
        <v>833333.33333333337</v>
      </c>
      <c r="AN24" s="114">
        <f t="shared" si="20"/>
        <v>833333.33333333174</v>
      </c>
      <c r="AO24" s="114">
        <f t="shared" si="20"/>
        <v>0</v>
      </c>
      <c r="AP24" s="114">
        <f t="shared" si="20"/>
        <v>0</v>
      </c>
      <c r="AQ24" s="114">
        <f t="shared" si="20"/>
        <v>0</v>
      </c>
      <c r="AR24" s="114">
        <f t="shared" si="20"/>
        <v>0</v>
      </c>
      <c r="AS24" s="114">
        <f t="shared" si="20"/>
        <v>0</v>
      </c>
      <c r="AT24" s="114">
        <f t="shared" si="20"/>
        <v>0</v>
      </c>
      <c r="AU24" s="114">
        <f t="shared" si="20"/>
        <v>0</v>
      </c>
      <c r="AV24" s="114">
        <f t="shared" si="20"/>
        <v>0</v>
      </c>
      <c r="AW24" s="114">
        <f t="shared" si="20"/>
        <v>0</v>
      </c>
      <c r="AX24" s="114">
        <f t="shared" si="20"/>
        <v>0</v>
      </c>
      <c r="AY24" s="114">
        <f t="shared" si="20"/>
        <v>0</v>
      </c>
      <c r="AZ24" s="114">
        <f t="shared" si="20"/>
        <v>0</v>
      </c>
      <c r="BA24" s="114">
        <f t="shared" si="20"/>
        <v>0</v>
      </c>
      <c r="BB24" s="114">
        <f t="shared" si="20"/>
        <v>0</v>
      </c>
      <c r="BC24" s="114">
        <f t="shared" si="20"/>
        <v>0</v>
      </c>
      <c r="BD24" s="114">
        <f t="shared" si="20"/>
        <v>0</v>
      </c>
      <c r="BE24" s="114">
        <f t="shared" si="20"/>
        <v>0</v>
      </c>
      <c r="BF24" s="114">
        <f t="shared" si="20"/>
        <v>0</v>
      </c>
      <c r="BG24" s="114">
        <f t="shared" si="20"/>
        <v>0</v>
      </c>
      <c r="BH24" s="114">
        <f t="shared" si="20"/>
        <v>0</v>
      </c>
      <c r="BI24" s="114">
        <f t="shared" si="20"/>
        <v>0</v>
      </c>
      <c r="BJ24" s="114">
        <f t="shared" si="20"/>
        <v>0</v>
      </c>
      <c r="BK24" s="114">
        <f t="shared" si="20"/>
        <v>0</v>
      </c>
      <c r="BL24" s="114">
        <f t="shared" si="20"/>
        <v>0</v>
      </c>
      <c r="BM24" s="114">
        <f t="shared" si="20"/>
        <v>0</v>
      </c>
      <c r="BN24" s="114">
        <f t="shared" si="20"/>
        <v>0</v>
      </c>
      <c r="BO24" s="114">
        <f t="shared" si="20"/>
        <v>0</v>
      </c>
      <c r="BP24" s="114">
        <f t="shared" si="20"/>
        <v>0</v>
      </c>
      <c r="BQ24" s="114">
        <f t="shared" si="20"/>
        <v>0</v>
      </c>
      <c r="BR24" s="114">
        <f t="shared" si="20"/>
        <v>0</v>
      </c>
      <c r="BS24" s="114">
        <f t="shared" si="20"/>
        <v>0</v>
      </c>
      <c r="BT24" s="114">
        <f t="shared" si="20"/>
        <v>0</v>
      </c>
      <c r="BU24" s="114">
        <f t="shared" si="20"/>
        <v>0</v>
      </c>
      <c r="BV24" s="114">
        <f t="shared" si="20"/>
        <v>0</v>
      </c>
      <c r="BW24" s="114">
        <f t="shared" si="20"/>
        <v>0</v>
      </c>
      <c r="BX24" s="114">
        <f t="shared" si="20"/>
        <v>0</v>
      </c>
      <c r="BY24" s="114">
        <f t="shared" si="20"/>
        <v>0</v>
      </c>
      <c r="BZ24" s="114">
        <f t="shared" si="20"/>
        <v>0</v>
      </c>
      <c r="CA24" s="114">
        <f t="shared" si="20"/>
        <v>0</v>
      </c>
      <c r="CB24" s="114">
        <f t="shared" si="20"/>
        <v>0</v>
      </c>
      <c r="CC24" s="114">
        <f t="shared" si="20"/>
        <v>0</v>
      </c>
      <c r="CD24" s="114">
        <f t="shared" si="20"/>
        <v>0</v>
      </c>
      <c r="CE24" s="114">
        <f t="shared" ref="CE24:DQ24" si="21">IF(CD31&gt;0,MIN(CD31,$B7/$D7),0)</f>
        <v>0</v>
      </c>
      <c r="CF24" s="114">
        <f t="shared" si="21"/>
        <v>0</v>
      </c>
      <c r="CG24" s="114">
        <f t="shared" si="21"/>
        <v>0</v>
      </c>
      <c r="CH24" s="114">
        <f t="shared" si="21"/>
        <v>0</v>
      </c>
      <c r="CI24" s="114">
        <f t="shared" si="21"/>
        <v>0</v>
      </c>
      <c r="CJ24" s="114">
        <f t="shared" si="21"/>
        <v>0</v>
      </c>
      <c r="CK24" s="114">
        <f t="shared" si="21"/>
        <v>0</v>
      </c>
      <c r="CL24" s="114">
        <f t="shared" si="21"/>
        <v>0</v>
      </c>
      <c r="CM24" s="114">
        <f t="shared" si="21"/>
        <v>0</v>
      </c>
      <c r="CN24" s="114">
        <f t="shared" si="21"/>
        <v>0</v>
      </c>
      <c r="CO24" s="114">
        <f t="shared" si="21"/>
        <v>0</v>
      </c>
      <c r="CP24" s="114">
        <f t="shared" si="21"/>
        <v>0</v>
      </c>
      <c r="CQ24" s="114">
        <f t="shared" si="21"/>
        <v>0</v>
      </c>
      <c r="CR24" s="114">
        <f t="shared" si="21"/>
        <v>0</v>
      </c>
      <c r="CS24" s="114">
        <f t="shared" si="21"/>
        <v>0</v>
      </c>
      <c r="CT24" s="114">
        <f t="shared" si="21"/>
        <v>0</v>
      </c>
      <c r="CU24" s="114">
        <f t="shared" si="21"/>
        <v>0</v>
      </c>
      <c r="CV24" s="114">
        <f t="shared" si="21"/>
        <v>0</v>
      </c>
      <c r="CW24" s="114">
        <f t="shared" si="21"/>
        <v>0</v>
      </c>
      <c r="CX24" s="114">
        <f t="shared" si="21"/>
        <v>0</v>
      </c>
      <c r="CY24" s="114">
        <f t="shared" si="21"/>
        <v>0</v>
      </c>
      <c r="CZ24" s="114">
        <f t="shared" si="21"/>
        <v>0</v>
      </c>
      <c r="DA24" s="114">
        <f t="shared" si="21"/>
        <v>0</v>
      </c>
      <c r="DB24" s="114">
        <f t="shared" si="21"/>
        <v>0</v>
      </c>
      <c r="DC24" s="114">
        <f t="shared" si="21"/>
        <v>0</v>
      </c>
      <c r="DD24" s="114">
        <f t="shared" si="21"/>
        <v>0</v>
      </c>
      <c r="DE24" s="114">
        <f t="shared" si="21"/>
        <v>0</v>
      </c>
      <c r="DF24" s="114">
        <f t="shared" si="21"/>
        <v>0</v>
      </c>
      <c r="DG24" s="114">
        <f t="shared" si="21"/>
        <v>0</v>
      </c>
      <c r="DH24" s="114">
        <f t="shared" si="21"/>
        <v>0</v>
      </c>
      <c r="DI24" s="114">
        <f t="shared" si="21"/>
        <v>0</v>
      </c>
      <c r="DJ24" s="114">
        <f t="shared" si="21"/>
        <v>0</v>
      </c>
      <c r="DK24" s="114">
        <f t="shared" si="21"/>
        <v>0</v>
      </c>
      <c r="DL24" s="114">
        <f t="shared" si="21"/>
        <v>0</v>
      </c>
      <c r="DM24" s="114">
        <f t="shared" si="21"/>
        <v>0</v>
      </c>
      <c r="DN24" s="114">
        <f t="shared" si="21"/>
        <v>0</v>
      </c>
      <c r="DO24" s="114">
        <f t="shared" si="21"/>
        <v>0</v>
      </c>
      <c r="DP24" s="114">
        <f t="shared" si="21"/>
        <v>0</v>
      </c>
      <c r="DQ24" s="115">
        <f t="shared" si="21"/>
        <v>0</v>
      </c>
    </row>
    <row r="25" spans="1:121" ht="18" customHeight="1" x14ac:dyDescent="0.3">
      <c r="A25" s="113" t="s">
        <v>212</v>
      </c>
      <c r="B25" s="114">
        <v>0</v>
      </c>
      <c r="C25" s="114">
        <f t="shared" si="19"/>
        <v>0</v>
      </c>
      <c r="D25" s="114">
        <f t="shared" si="19"/>
        <v>0</v>
      </c>
      <c r="E25" s="114">
        <f t="shared" si="19"/>
        <v>0</v>
      </c>
      <c r="F25" s="114">
        <f t="shared" si="19"/>
        <v>0</v>
      </c>
      <c r="G25" s="114">
        <f t="shared" si="19"/>
        <v>0</v>
      </c>
      <c r="H25" s="114">
        <f t="shared" si="19"/>
        <v>0</v>
      </c>
      <c r="I25" s="114">
        <f t="shared" si="19"/>
        <v>0</v>
      </c>
      <c r="J25" s="114">
        <f t="shared" si="19"/>
        <v>0</v>
      </c>
      <c r="K25" s="114">
        <f t="shared" si="19"/>
        <v>0</v>
      </c>
      <c r="L25" s="114">
        <f t="shared" si="19"/>
        <v>0</v>
      </c>
      <c r="M25" s="114">
        <f t="shared" si="19"/>
        <v>0</v>
      </c>
      <c r="N25" s="114">
        <f t="shared" si="19"/>
        <v>0</v>
      </c>
      <c r="O25" s="114">
        <f t="shared" si="19"/>
        <v>0</v>
      </c>
      <c r="P25" s="114">
        <f t="shared" si="19"/>
        <v>0</v>
      </c>
      <c r="Q25" s="114">
        <f t="shared" si="19"/>
        <v>0</v>
      </c>
      <c r="R25" s="114">
        <f t="shared" si="19"/>
        <v>0</v>
      </c>
      <c r="S25" s="114">
        <f t="shared" ref="S25:CD25" si="22">IF(R32&gt;0,MIN(R32,$B8/$D8),0)</f>
        <v>0</v>
      </c>
      <c r="T25" s="114">
        <f t="shared" si="22"/>
        <v>3333333.3333333335</v>
      </c>
      <c r="U25" s="114">
        <f t="shared" si="22"/>
        <v>3333333.3333333335</v>
      </c>
      <c r="V25" s="114">
        <f t="shared" si="22"/>
        <v>3333333.3333333335</v>
      </c>
      <c r="W25" s="114">
        <f t="shared" si="22"/>
        <v>3333333.3333333335</v>
      </c>
      <c r="X25" s="114">
        <f t="shared" si="22"/>
        <v>3333333.3333333335</v>
      </c>
      <c r="Y25" s="114">
        <f t="shared" si="22"/>
        <v>3333333.3333333335</v>
      </c>
      <c r="Z25" s="114">
        <f t="shared" si="22"/>
        <v>3333333.3333333335</v>
      </c>
      <c r="AA25" s="114">
        <f t="shared" si="22"/>
        <v>3333333.3333333335</v>
      </c>
      <c r="AB25" s="114">
        <f t="shared" si="22"/>
        <v>3333333.3333333335</v>
      </c>
      <c r="AC25" s="114">
        <f t="shared" si="22"/>
        <v>3333333.3333333335</v>
      </c>
      <c r="AD25" s="114">
        <f t="shared" si="22"/>
        <v>3333333.3333333335</v>
      </c>
      <c r="AE25" s="114">
        <f t="shared" si="22"/>
        <v>3333333.3333333335</v>
      </c>
      <c r="AF25" s="114">
        <f t="shared" si="22"/>
        <v>3333333.3333333335</v>
      </c>
      <c r="AG25" s="114">
        <f t="shared" si="22"/>
        <v>3333333.3333333335</v>
      </c>
      <c r="AH25" s="114">
        <f t="shared" si="22"/>
        <v>3333333.3333333335</v>
      </c>
      <c r="AI25" s="114">
        <f t="shared" si="22"/>
        <v>3333333.3333333335</v>
      </c>
      <c r="AJ25" s="114">
        <f t="shared" si="22"/>
        <v>3333333.3333333335</v>
      </c>
      <c r="AK25" s="114">
        <f t="shared" si="22"/>
        <v>3333333.3333333335</v>
      </c>
      <c r="AL25" s="114">
        <f t="shared" si="22"/>
        <v>3333333.3333333335</v>
      </c>
      <c r="AM25" s="114">
        <f t="shared" si="22"/>
        <v>3333333.3333333335</v>
      </c>
      <c r="AN25" s="114">
        <f t="shared" si="22"/>
        <v>3333333.3333333335</v>
      </c>
      <c r="AO25" s="114">
        <f t="shared" si="22"/>
        <v>3333333.3333333335</v>
      </c>
      <c r="AP25" s="114">
        <f t="shared" si="22"/>
        <v>3333333.3333333335</v>
      </c>
      <c r="AQ25" s="114">
        <f t="shared" si="22"/>
        <v>3333333.333333327</v>
      </c>
      <c r="AR25" s="114">
        <f t="shared" si="22"/>
        <v>0</v>
      </c>
      <c r="AS25" s="114">
        <f t="shared" si="22"/>
        <v>0</v>
      </c>
      <c r="AT25" s="114">
        <f t="shared" si="22"/>
        <v>0</v>
      </c>
      <c r="AU25" s="114">
        <f t="shared" si="22"/>
        <v>0</v>
      </c>
      <c r="AV25" s="114">
        <f t="shared" si="22"/>
        <v>0</v>
      </c>
      <c r="AW25" s="114">
        <f t="shared" si="22"/>
        <v>0</v>
      </c>
      <c r="AX25" s="114">
        <f t="shared" si="22"/>
        <v>0</v>
      </c>
      <c r="AY25" s="114">
        <f t="shared" si="22"/>
        <v>0</v>
      </c>
      <c r="AZ25" s="114">
        <f t="shared" si="22"/>
        <v>0</v>
      </c>
      <c r="BA25" s="114">
        <f t="shared" si="22"/>
        <v>0</v>
      </c>
      <c r="BB25" s="114">
        <f t="shared" si="22"/>
        <v>0</v>
      </c>
      <c r="BC25" s="114">
        <f t="shared" si="22"/>
        <v>0</v>
      </c>
      <c r="BD25" s="114">
        <f t="shared" si="22"/>
        <v>0</v>
      </c>
      <c r="BE25" s="114">
        <f t="shared" si="22"/>
        <v>0</v>
      </c>
      <c r="BF25" s="114">
        <f t="shared" si="22"/>
        <v>0</v>
      </c>
      <c r="BG25" s="114">
        <f t="shared" si="22"/>
        <v>0</v>
      </c>
      <c r="BH25" s="114">
        <f t="shared" si="22"/>
        <v>0</v>
      </c>
      <c r="BI25" s="114">
        <f t="shared" si="22"/>
        <v>0</v>
      </c>
      <c r="BJ25" s="114">
        <f t="shared" si="22"/>
        <v>0</v>
      </c>
      <c r="BK25" s="114">
        <f t="shared" si="22"/>
        <v>0</v>
      </c>
      <c r="BL25" s="114">
        <f t="shared" si="22"/>
        <v>0</v>
      </c>
      <c r="BM25" s="114">
        <f t="shared" si="22"/>
        <v>0</v>
      </c>
      <c r="BN25" s="114">
        <f t="shared" si="22"/>
        <v>0</v>
      </c>
      <c r="BO25" s="114">
        <f t="shared" si="22"/>
        <v>0</v>
      </c>
      <c r="BP25" s="114">
        <f t="shared" si="22"/>
        <v>0</v>
      </c>
      <c r="BQ25" s="114">
        <f t="shared" si="22"/>
        <v>0</v>
      </c>
      <c r="BR25" s="114">
        <f t="shared" si="22"/>
        <v>0</v>
      </c>
      <c r="BS25" s="114">
        <f t="shared" si="22"/>
        <v>0</v>
      </c>
      <c r="BT25" s="114">
        <f t="shared" si="22"/>
        <v>0</v>
      </c>
      <c r="BU25" s="114">
        <f t="shared" si="22"/>
        <v>0</v>
      </c>
      <c r="BV25" s="114">
        <f t="shared" si="22"/>
        <v>0</v>
      </c>
      <c r="BW25" s="114">
        <f t="shared" si="22"/>
        <v>0</v>
      </c>
      <c r="BX25" s="114">
        <f t="shared" si="22"/>
        <v>0</v>
      </c>
      <c r="BY25" s="114">
        <f t="shared" si="22"/>
        <v>0</v>
      </c>
      <c r="BZ25" s="114">
        <f t="shared" si="22"/>
        <v>0</v>
      </c>
      <c r="CA25" s="114">
        <f t="shared" si="22"/>
        <v>0</v>
      </c>
      <c r="CB25" s="114">
        <f t="shared" si="22"/>
        <v>0</v>
      </c>
      <c r="CC25" s="114">
        <f t="shared" si="22"/>
        <v>0</v>
      </c>
      <c r="CD25" s="114">
        <f t="shared" si="22"/>
        <v>0</v>
      </c>
      <c r="CE25" s="114">
        <f t="shared" ref="CE25:DQ25" si="23">IF(CD32&gt;0,MIN(CD32,$B8/$D8),0)</f>
        <v>0</v>
      </c>
      <c r="CF25" s="114">
        <f t="shared" si="23"/>
        <v>0</v>
      </c>
      <c r="CG25" s="114">
        <f t="shared" si="23"/>
        <v>0</v>
      </c>
      <c r="CH25" s="114">
        <f t="shared" si="23"/>
        <v>0</v>
      </c>
      <c r="CI25" s="114">
        <f t="shared" si="23"/>
        <v>0</v>
      </c>
      <c r="CJ25" s="114">
        <f t="shared" si="23"/>
        <v>0</v>
      </c>
      <c r="CK25" s="114">
        <f t="shared" si="23"/>
        <v>0</v>
      </c>
      <c r="CL25" s="114">
        <f t="shared" si="23"/>
        <v>0</v>
      </c>
      <c r="CM25" s="114">
        <f t="shared" si="23"/>
        <v>0</v>
      </c>
      <c r="CN25" s="114">
        <f t="shared" si="23"/>
        <v>0</v>
      </c>
      <c r="CO25" s="114">
        <f t="shared" si="23"/>
        <v>0</v>
      </c>
      <c r="CP25" s="114">
        <f t="shared" si="23"/>
        <v>0</v>
      </c>
      <c r="CQ25" s="114">
        <f t="shared" si="23"/>
        <v>0</v>
      </c>
      <c r="CR25" s="114">
        <f t="shared" si="23"/>
        <v>0</v>
      </c>
      <c r="CS25" s="114">
        <f t="shared" si="23"/>
        <v>0</v>
      </c>
      <c r="CT25" s="114">
        <f t="shared" si="23"/>
        <v>0</v>
      </c>
      <c r="CU25" s="114">
        <f t="shared" si="23"/>
        <v>0</v>
      </c>
      <c r="CV25" s="114">
        <f t="shared" si="23"/>
        <v>0</v>
      </c>
      <c r="CW25" s="114">
        <f t="shared" si="23"/>
        <v>0</v>
      </c>
      <c r="CX25" s="114">
        <f t="shared" si="23"/>
        <v>0</v>
      </c>
      <c r="CY25" s="114">
        <f t="shared" si="23"/>
        <v>0</v>
      </c>
      <c r="CZ25" s="114">
        <f t="shared" si="23"/>
        <v>0</v>
      </c>
      <c r="DA25" s="114">
        <f t="shared" si="23"/>
        <v>0</v>
      </c>
      <c r="DB25" s="114">
        <f t="shared" si="23"/>
        <v>0</v>
      </c>
      <c r="DC25" s="114">
        <f t="shared" si="23"/>
        <v>0</v>
      </c>
      <c r="DD25" s="114">
        <f t="shared" si="23"/>
        <v>0</v>
      </c>
      <c r="DE25" s="114">
        <f t="shared" si="23"/>
        <v>0</v>
      </c>
      <c r="DF25" s="114">
        <f t="shared" si="23"/>
        <v>0</v>
      </c>
      <c r="DG25" s="114">
        <f t="shared" si="23"/>
        <v>0</v>
      </c>
      <c r="DH25" s="114">
        <f t="shared" si="23"/>
        <v>0</v>
      </c>
      <c r="DI25" s="114">
        <f t="shared" si="23"/>
        <v>0</v>
      </c>
      <c r="DJ25" s="114">
        <f t="shared" si="23"/>
        <v>0</v>
      </c>
      <c r="DK25" s="114">
        <f t="shared" si="23"/>
        <v>0</v>
      </c>
      <c r="DL25" s="114">
        <f t="shared" si="23"/>
        <v>0</v>
      </c>
      <c r="DM25" s="114">
        <f t="shared" si="23"/>
        <v>0</v>
      </c>
      <c r="DN25" s="114">
        <f t="shared" si="23"/>
        <v>0</v>
      </c>
      <c r="DO25" s="114">
        <f t="shared" si="23"/>
        <v>0</v>
      </c>
      <c r="DP25" s="114">
        <f t="shared" si="23"/>
        <v>0</v>
      </c>
      <c r="DQ25" s="115">
        <f t="shared" si="23"/>
        <v>0</v>
      </c>
    </row>
    <row r="26" spans="1:121" ht="18" customHeight="1" x14ac:dyDescent="0.3">
      <c r="A26" s="113" t="s">
        <v>214</v>
      </c>
      <c r="B26" s="114">
        <v>0</v>
      </c>
      <c r="C26" s="114">
        <f t="shared" si="19"/>
        <v>0</v>
      </c>
      <c r="D26" s="114">
        <f t="shared" si="19"/>
        <v>0</v>
      </c>
      <c r="E26" s="114">
        <f t="shared" si="19"/>
        <v>0</v>
      </c>
      <c r="F26" s="114">
        <f t="shared" si="19"/>
        <v>0</v>
      </c>
      <c r="G26" s="114">
        <f t="shared" si="19"/>
        <v>0</v>
      </c>
      <c r="H26" s="114">
        <f t="shared" si="19"/>
        <v>0</v>
      </c>
      <c r="I26" s="114">
        <f t="shared" si="19"/>
        <v>0</v>
      </c>
      <c r="J26" s="114">
        <f t="shared" si="19"/>
        <v>0</v>
      </c>
      <c r="K26" s="114">
        <f t="shared" si="19"/>
        <v>0</v>
      </c>
      <c r="L26" s="114">
        <f t="shared" si="19"/>
        <v>0</v>
      </c>
      <c r="M26" s="114">
        <f t="shared" si="19"/>
        <v>0</v>
      </c>
      <c r="N26" s="114">
        <f t="shared" si="19"/>
        <v>0</v>
      </c>
      <c r="O26" s="114">
        <f t="shared" si="19"/>
        <v>0</v>
      </c>
      <c r="P26" s="114">
        <f t="shared" si="19"/>
        <v>0</v>
      </c>
      <c r="Q26" s="114">
        <f t="shared" si="19"/>
        <v>0</v>
      </c>
      <c r="R26" s="114">
        <f t="shared" si="19"/>
        <v>0</v>
      </c>
      <c r="S26" s="114">
        <f t="shared" ref="S26:CD26" si="24">IF(R33&gt;0,MIN(R33,$B9/$D9),0)</f>
        <v>0</v>
      </c>
      <c r="T26" s="114">
        <f t="shared" si="24"/>
        <v>0</v>
      </c>
      <c r="U26" s="114">
        <f t="shared" si="24"/>
        <v>0</v>
      </c>
      <c r="V26" s="114">
        <f t="shared" si="24"/>
        <v>0</v>
      </c>
      <c r="W26" s="114">
        <f t="shared" si="24"/>
        <v>0</v>
      </c>
      <c r="X26" s="114">
        <f t="shared" si="24"/>
        <v>0</v>
      </c>
      <c r="Y26" s="114">
        <f t="shared" si="24"/>
        <v>0</v>
      </c>
      <c r="Z26" s="114">
        <f t="shared" si="24"/>
        <v>0</v>
      </c>
      <c r="AA26" s="114">
        <f t="shared" si="24"/>
        <v>0</v>
      </c>
      <c r="AB26" s="114">
        <f t="shared" si="24"/>
        <v>0</v>
      </c>
      <c r="AC26" s="114">
        <f t="shared" si="24"/>
        <v>0</v>
      </c>
      <c r="AD26" s="114">
        <f t="shared" si="24"/>
        <v>0</v>
      </c>
      <c r="AE26" s="114">
        <f t="shared" si="24"/>
        <v>0</v>
      </c>
      <c r="AF26" s="114">
        <f t="shared" si="24"/>
        <v>0</v>
      </c>
      <c r="AG26" s="114">
        <f t="shared" si="24"/>
        <v>0</v>
      </c>
      <c r="AH26" s="114">
        <f t="shared" si="24"/>
        <v>0</v>
      </c>
      <c r="AI26" s="114">
        <f t="shared" si="24"/>
        <v>0</v>
      </c>
      <c r="AJ26" s="114">
        <f t="shared" si="24"/>
        <v>0</v>
      </c>
      <c r="AK26" s="114">
        <f t="shared" si="24"/>
        <v>0</v>
      </c>
      <c r="AL26" s="114">
        <f t="shared" si="24"/>
        <v>0</v>
      </c>
      <c r="AM26" s="114">
        <f t="shared" si="24"/>
        <v>1666666.6666666667</v>
      </c>
      <c r="AN26" s="114">
        <f t="shared" si="24"/>
        <v>1666666.6666666667</v>
      </c>
      <c r="AO26" s="114">
        <f t="shared" si="24"/>
        <v>1666666.6666666667</v>
      </c>
      <c r="AP26" s="114">
        <f t="shared" si="24"/>
        <v>1666666.6666666667</v>
      </c>
      <c r="AQ26" s="114">
        <f t="shared" si="24"/>
        <v>1666666.6666666667</v>
      </c>
      <c r="AR26" s="114">
        <f t="shared" si="24"/>
        <v>1666666.6666666667</v>
      </c>
      <c r="AS26" s="114">
        <f t="shared" si="24"/>
        <v>1666666.6666666667</v>
      </c>
      <c r="AT26" s="114">
        <f t="shared" si="24"/>
        <v>1666666.6666666667</v>
      </c>
      <c r="AU26" s="114">
        <f t="shared" si="24"/>
        <v>1666666.6666666667</v>
      </c>
      <c r="AV26" s="114">
        <f t="shared" si="24"/>
        <v>1666666.6666666667</v>
      </c>
      <c r="AW26" s="114">
        <f t="shared" si="24"/>
        <v>1666666.6666666667</v>
      </c>
      <c r="AX26" s="114">
        <f t="shared" si="24"/>
        <v>1666666.6666666667</v>
      </c>
      <c r="AY26" s="114">
        <f t="shared" si="24"/>
        <v>1666666.6666666667</v>
      </c>
      <c r="AZ26" s="114">
        <f t="shared" si="24"/>
        <v>1666666.6666666667</v>
      </c>
      <c r="BA26" s="114">
        <f t="shared" si="24"/>
        <v>1666666.6666666667</v>
      </c>
      <c r="BB26" s="114">
        <f t="shared" si="24"/>
        <v>1666666.6666666667</v>
      </c>
      <c r="BC26" s="114">
        <f t="shared" si="24"/>
        <v>1666666.6666666667</v>
      </c>
      <c r="BD26" s="114">
        <f t="shared" si="24"/>
        <v>1666666.6666666667</v>
      </c>
      <c r="BE26" s="114">
        <f t="shared" si="24"/>
        <v>1666666.6666666667</v>
      </c>
      <c r="BF26" s="114">
        <f t="shared" si="24"/>
        <v>1666666.6666666667</v>
      </c>
      <c r="BG26" s="114">
        <f t="shared" si="24"/>
        <v>1666666.6666666667</v>
      </c>
      <c r="BH26" s="114">
        <f t="shared" si="24"/>
        <v>1666666.6666666667</v>
      </c>
      <c r="BI26" s="114">
        <f t="shared" si="24"/>
        <v>1666666.6666666667</v>
      </c>
      <c r="BJ26" s="114">
        <f t="shared" si="24"/>
        <v>1666666.6666666667</v>
      </c>
      <c r="BK26" s="114">
        <f t="shared" si="24"/>
        <v>1666666.6666666667</v>
      </c>
      <c r="BL26" s="114">
        <f t="shared" si="24"/>
        <v>1666666.6666666667</v>
      </c>
      <c r="BM26" s="114">
        <f t="shared" si="24"/>
        <v>1666666.6666666667</v>
      </c>
      <c r="BN26" s="114">
        <f t="shared" si="24"/>
        <v>1666666.6666666667</v>
      </c>
      <c r="BO26" s="114">
        <f t="shared" si="24"/>
        <v>1666666.6666666667</v>
      </c>
      <c r="BP26" s="114">
        <f t="shared" si="24"/>
        <v>1666666.6666666667</v>
      </c>
      <c r="BQ26" s="114">
        <f t="shared" si="24"/>
        <v>1666666.6666666667</v>
      </c>
      <c r="BR26" s="114">
        <f t="shared" si="24"/>
        <v>1666666.6666666667</v>
      </c>
      <c r="BS26" s="114">
        <f t="shared" si="24"/>
        <v>1666666.6666666667</v>
      </c>
      <c r="BT26" s="114">
        <f t="shared" si="24"/>
        <v>1666666.6666666667</v>
      </c>
      <c r="BU26" s="114">
        <f t="shared" si="24"/>
        <v>1666666.6666666667</v>
      </c>
      <c r="BV26" s="114">
        <f t="shared" si="24"/>
        <v>1666666.6666666667</v>
      </c>
      <c r="BW26" s="114">
        <f t="shared" si="24"/>
        <v>1666666.6666666667</v>
      </c>
      <c r="BX26" s="114">
        <f t="shared" si="24"/>
        <v>1666666.6666666667</v>
      </c>
      <c r="BY26" s="114">
        <f t="shared" si="24"/>
        <v>1666666.6666666667</v>
      </c>
      <c r="BZ26" s="114">
        <f t="shared" si="24"/>
        <v>1666666.6666666667</v>
      </c>
      <c r="CA26" s="114">
        <f t="shared" si="24"/>
        <v>1666666.6666666667</v>
      </c>
      <c r="CB26" s="114">
        <f t="shared" si="24"/>
        <v>1666666.6666666667</v>
      </c>
      <c r="CC26" s="114">
        <f t="shared" si="24"/>
        <v>1666666.6666666667</v>
      </c>
      <c r="CD26" s="114">
        <f t="shared" si="24"/>
        <v>1666666.6666666667</v>
      </c>
      <c r="CE26" s="114">
        <f t="shared" ref="CE26:DQ26" si="25">IF(CD33&gt;0,MIN(CD33,$B9/$D9),0)</f>
        <v>1666666.6666666667</v>
      </c>
      <c r="CF26" s="114">
        <f t="shared" si="25"/>
        <v>1666666.6666666667</v>
      </c>
      <c r="CG26" s="114">
        <f t="shared" si="25"/>
        <v>1666666.6666666667</v>
      </c>
      <c r="CH26" s="114">
        <f t="shared" si="25"/>
        <v>1666666.6666666667</v>
      </c>
      <c r="CI26" s="114">
        <f t="shared" si="25"/>
        <v>1666666.6666666667</v>
      </c>
      <c r="CJ26" s="114">
        <f t="shared" si="25"/>
        <v>1666666.6666666667</v>
      </c>
      <c r="CK26" s="114">
        <f t="shared" si="25"/>
        <v>1666666.6666666667</v>
      </c>
      <c r="CL26" s="114">
        <f t="shared" si="25"/>
        <v>1666666.6666666667</v>
      </c>
      <c r="CM26" s="114">
        <f t="shared" si="25"/>
        <v>1666666.6666666667</v>
      </c>
      <c r="CN26" s="114">
        <f t="shared" si="25"/>
        <v>1666666.6666666667</v>
      </c>
      <c r="CO26" s="114">
        <f t="shared" si="25"/>
        <v>1666666.6666666667</v>
      </c>
      <c r="CP26" s="114">
        <f t="shared" si="25"/>
        <v>1666666.6666666667</v>
      </c>
      <c r="CQ26" s="114">
        <f t="shared" si="25"/>
        <v>1666666.6666666667</v>
      </c>
      <c r="CR26" s="114">
        <f t="shared" si="25"/>
        <v>1666666.6666666667</v>
      </c>
      <c r="CS26" s="114">
        <f t="shared" si="25"/>
        <v>1666666.6666666667</v>
      </c>
      <c r="CT26" s="114">
        <f t="shared" si="25"/>
        <v>1666666.6666666113</v>
      </c>
      <c r="CU26" s="114">
        <f t="shared" si="25"/>
        <v>0</v>
      </c>
      <c r="CV26" s="114">
        <f t="shared" si="25"/>
        <v>0</v>
      </c>
      <c r="CW26" s="114">
        <f t="shared" si="25"/>
        <v>0</v>
      </c>
      <c r="CX26" s="114">
        <f t="shared" si="25"/>
        <v>0</v>
      </c>
      <c r="CY26" s="114">
        <f t="shared" si="25"/>
        <v>0</v>
      </c>
      <c r="CZ26" s="114">
        <f t="shared" si="25"/>
        <v>0</v>
      </c>
      <c r="DA26" s="114">
        <f t="shared" si="25"/>
        <v>0</v>
      </c>
      <c r="DB26" s="114">
        <f t="shared" si="25"/>
        <v>0</v>
      </c>
      <c r="DC26" s="114">
        <f t="shared" si="25"/>
        <v>0</v>
      </c>
      <c r="DD26" s="114">
        <f t="shared" si="25"/>
        <v>0</v>
      </c>
      <c r="DE26" s="114">
        <f t="shared" si="25"/>
        <v>0</v>
      </c>
      <c r="DF26" s="114">
        <f t="shared" si="25"/>
        <v>0</v>
      </c>
      <c r="DG26" s="114">
        <f t="shared" si="25"/>
        <v>0</v>
      </c>
      <c r="DH26" s="114">
        <f t="shared" si="25"/>
        <v>0</v>
      </c>
      <c r="DI26" s="114">
        <f t="shared" si="25"/>
        <v>0</v>
      </c>
      <c r="DJ26" s="114">
        <f t="shared" si="25"/>
        <v>0</v>
      </c>
      <c r="DK26" s="114">
        <f t="shared" si="25"/>
        <v>0</v>
      </c>
      <c r="DL26" s="114">
        <f t="shared" si="25"/>
        <v>0</v>
      </c>
      <c r="DM26" s="114">
        <f t="shared" si="25"/>
        <v>0</v>
      </c>
      <c r="DN26" s="114">
        <f t="shared" si="25"/>
        <v>0</v>
      </c>
      <c r="DO26" s="114">
        <f t="shared" si="25"/>
        <v>0</v>
      </c>
      <c r="DP26" s="114">
        <f t="shared" si="25"/>
        <v>0</v>
      </c>
      <c r="DQ26" s="115">
        <f t="shared" si="25"/>
        <v>0</v>
      </c>
    </row>
    <row r="27" spans="1:121" ht="18" customHeight="1" x14ac:dyDescent="0.3">
      <c r="A27" s="113" t="s">
        <v>215</v>
      </c>
      <c r="B27" s="114">
        <v>0</v>
      </c>
      <c r="C27" s="114">
        <f t="shared" si="19"/>
        <v>0</v>
      </c>
      <c r="D27" s="114">
        <f t="shared" si="19"/>
        <v>0</v>
      </c>
      <c r="E27" s="114">
        <f t="shared" si="19"/>
        <v>0</v>
      </c>
      <c r="F27" s="114">
        <f t="shared" si="19"/>
        <v>0</v>
      </c>
      <c r="G27" s="114">
        <f t="shared" si="19"/>
        <v>0</v>
      </c>
      <c r="H27" s="114">
        <f t="shared" si="19"/>
        <v>0</v>
      </c>
      <c r="I27" s="114">
        <f t="shared" si="19"/>
        <v>0</v>
      </c>
      <c r="J27" s="114">
        <f t="shared" si="19"/>
        <v>0</v>
      </c>
      <c r="K27" s="114">
        <f t="shared" si="19"/>
        <v>0</v>
      </c>
      <c r="L27" s="114">
        <f t="shared" si="19"/>
        <v>0</v>
      </c>
      <c r="M27" s="114">
        <f t="shared" si="19"/>
        <v>0</v>
      </c>
      <c r="N27" s="114">
        <f t="shared" si="19"/>
        <v>0</v>
      </c>
      <c r="O27" s="114">
        <f t="shared" si="19"/>
        <v>0</v>
      </c>
      <c r="P27" s="114">
        <f t="shared" si="19"/>
        <v>0</v>
      </c>
      <c r="Q27" s="114">
        <f t="shared" si="19"/>
        <v>0</v>
      </c>
      <c r="R27" s="114">
        <f t="shared" si="19"/>
        <v>0</v>
      </c>
      <c r="S27" s="114">
        <f t="shared" ref="S27:CD27" si="26">IF(R34&gt;0,MIN(R34,$B10/$D10),0)</f>
        <v>0</v>
      </c>
      <c r="T27" s="114">
        <f t="shared" si="26"/>
        <v>0</v>
      </c>
      <c r="U27" s="114">
        <f t="shared" si="26"/>
        <v>0</v>
      </c>
      <c r="V27" s="114">
        <f t="shared" si="26"/>
        <v>0</v>
      </c>
      <c r="W27" s="114">
        <f t="shared" si="26"/>
        <v>0</v>
      </c>
      <c r="X27" s="114">
        <f t="shared" si="26"/>
        <v>0</v>
      </c>
      <c r="Y27" s="114">
        <f t="shared" si="26"/>
        <v>0</v>
      </c>
      <c r="Z27" s="114">
        <f t="shared" si="26"/>
        <v>0</v>
      </c>
      <c r="AA27" s="114">
        <f t="shared" si="26"/>
        <v>0</v>
      </c>
      <c r="AB27" s="114">
        <f t="shared" si="26"/>
        <v>0</v>
      </c>
      <c r="AC27" s="114">
        <f t="shared" si="26"/>
        <v>0</v>
      </c>
      <c r="AD27" s="114">
        <f t="shared" si="26"/>
        <v>0</v>
      </c>
      <c r="AE27" s="114">
        <f t="shared" si="26"/>
        <v>0</v>
      </c>
      <c r="AF27" s="114">
        <f t="shared" si="26"/>
        <v>0</v>
      </c>
      <c r="AG27" s="114">
        <f t="shared" si="26"/>
        <v>0</v>
      </c>
      <c r="AH27" s="114">
        <f t="shared" si="26"/>
        <v>0</v>
      </c>
      <c r="AI27" s="114">
        <f t="shared" si="26"/>
        <v>0</v>
      </c>
      <c r="AJ27" s="114">
        <f t="shared" si="26"/>
        <v>0</v>
      </c>
      <c r="AK27" s="114">
        <f t="shared" si="26"/>
        <v>0</v>
      </c>
      <c r="AL27" s="114">
        <f t="shared" si="26"/>
        <v>0</v>
      </c>
      <c r="AM27" s="114">
        <f t="shared" si="26"/>
        <v>0</v>
      </c>
      <c r="AN27" s="114">
        <f t="shared" si="26"/>
        <v>0</v>
      </c>
      <c r="AO27" s="114">
        <f t="shared" si="26"/>
        <v>0</v>
      </c>
      <c r="AP27" s="114">
        <f t="shared" si="26"/>
        <v>0</v>
      </c>
      <c r="AQ27" s="114">
        <f t="shared" si="26"/>
        <v>0</v>
      </c>
      <c r="AR27" s="114">
        <f t="shared" si="26"/>
        <v>0</v>
      </c>
      <c r="AS27" s="114">
        <f t="shared" si="26"/>
        <v>0</v>
      </c>
      <c r="AT27" s="114">
        <f t="shared" si="26"/>
        <v>0</v>
      </c>
      <c r="AU27" s="114">
        <f t="shared" si="26"/>
        <v>0</v>
      </c>
      <c r="AV27" s="114">
        <f t="shared" si="26"/>
        <v>0</v>
      </c>
      <c r="AW27" s="114">
        <f t="shared" si="26"/>
        <v>0</v>
      </c>
      <c r="AX27" s="114">
        <f t="shared" si="26"/>
        <v>0</v>
      </c>
      <c r="AY27" s="114">
        <f t="shared" si="26"/>
        <v>0</v>
      </c>
      <c r="AZ27" s="114">
        <f t="shared" si="26"/>
        <v>0</v>
      </c>
      <c r="BA27" s="114">
        <f t="shared" si="26"/>
        <v>0</v>
      </c>
      <c r="BB27" s="114">
        <f t="shared" si="26"/>
        <v>0</v>
      </c>
      <c r="BC27" s="114">
        <f t="shared" si="26"/>
        <v>0</v>
      </c>
      <c r="BD27" s="114">
        <f t="shared" si="26"/>
        <v>0</v>
      </c>
      <c r="BE27" s="114">
        <f t="shared" si="26"/>
        <v>0</v>
      </c>
      <c r="BF27" s="114">
        <f t="shared" si="26"/>
        <v>0</v>
      </c>
      <c r="BG27" s="114">
        <f t="shared" si="26"/>
        <v>0</v>
      </c>
      <c r="BH27" s="114">
        <f t="shared" si="26"/>
        <v>0</v>
      </c>
      <c r="BI27" s="114">
        <f t="shared" si="26"/>
        <v>0</v>
      </c>
      <c r="BJ27" s="114">
        <f t="shared" si="26"/>
        <v>0</v>
      </c>
      <c r="BK27" s="114">
        <f t="shared" si="26"/>
        <v>1083333.3333333333</v>
      </c>
      <c r="BL27" s="114">
        <f t="shared" si="26"/>
        <v>1083333.3333333333</v>
      </c>
      <c r="BM27" s="114">
        <f t="shared" si="26"/>
        <v>1083333.3333333333</v>
      </c>
      <c r="BN27" s="114">
        <f t="shared" si="26"/>
        <v>1083333.3333333333</v>
      </c>
      <c r="BO27" s="114">
        <f t="shared" si="26"/>
        <v>1083333.3333333333</v>
      </c>
      <c r="BP27" s="114">
        <f t="shared" si="26"/>
        <v>1083333.3333333333</v>
      </c>
      <c r="BQ27" s="114">
        <f t="shared" si="26"/>
        <v>1083333.3333333333</v>
      </c>
      <c r="BR27" s="114">
        <f t="shared" si="26"/>
        <v>1083333.3333333333</v>
      </c>
      <c r="BS27" s="114">
        <f t="shared" si="26"/>
        <v>1083333.3333333333</v>
      </c>
      <c r="BT27" s="114">
        <f t="shared" si="26"/>
        <v>1083333.3333333333</v>
      </c>
      <c r="BU27" s="114">
        <f t="shared" si="26"/>
        <v>1083333.3333333333</v>
      </c>
      <c r="BV27" s="114">
        <f t="shared" si="26"/>
        <v>1083333.3333333333</v>
      </c>
      <c r="BW27" s="114">
        <f t="shared" si="26"/>
        <v>1083333.3333333333</v>
      </c>
      <c r="BX27" s="114">
        <f t="shared" si="26"/>
        <v>1083333.3333333333</v>
      </c>
      <c r="BY27" s="114">
        <f t="shared" si="26"/>
        <v>1083333.3333333333</v>
      </c>
      <c r="BZ27" s="114">
        <f t="shared" si="26"/>
        <v>1083333.3333333333</v>
      </c>
      <c r="CA27" s="114">
        <f t="shared" si="26"/>
        <v>1083333.3333333333</v>
      </c>
      <c r="CB27" s="114">
        <f t="shared" si="26"/>
        <v>1083333.3333333333</v>
      </c>
      <c r="CC27" s="114">
        <f t="shared" si="26"/>
        <v>1083333.3333333333</v>
      </c>
      <c r="CD27" s="114">
        <f t="shared" si="26"/>
        <v>1083333.3333333333</v>
      </c>
      <c r="CE27" s="114">
        <f t="shared" ref="CE27:DQ27" si="27">IF(CD34&gt;0,MIN(CD34,$B10/$D10),0)</f>
        <v>1083333.3333333333</v>
      </c>
      <c r="CF27" s="114">
        <f t="shared" si="27"/>
        <v>1083333.3333333333</v>
      </c>
      <c r="CG27" s="114">
        <f t="shared" si="27"/>
        <v>1083333.3333333333</v>
      </c>
      <c r="CH27" s="114">
        <f t="shared" si="27"/>
        <v>1083333.3333333333</v>
      </c>
      <c r="CI27" s="114">
        <f t="shared" si="27"/>
        <v>1083333.3333333333</v>
      </c>
      <c r="CJ27" s="114">
        <f t="shared" si="27"/>
        <v>1083333.3333333333</v>
      </c>
      <c r="CK27" s="114">
        <f t="shared" si="27"/>
        <v>1083333.3333333333</v>
      </c>
      <c r="CL27" s="114">
        <f t="shared" si="27"/>
        <v>1083333.3333333333</v>
      </c>
      <c r="CM27" s="114">
        <f t="shared" si="27"/>
        <v>1083333.3333333333</v>
      </c>
      <c r="CN27" s="114">
        <f t="shared" si="27"/>
        <v>1083333.3333333333</v>
      </c>
      <c r="CO27" s="114">
        <f t="shared" si="27"/>
        <v>1083333.3333333333</v>
      </c>
      <c r="CP27" s="114">
        <f t="shared" si="27"/>
        <v>1083333.3333333333</v>
      </c>
      <c r="CQ27" s="114">
        <f t="shared" si="27"/>
        <v>1083333.3333333333</v>
      </c>
      <c r="CR27" s="114">
        <f t="shared" si="27"/>
        <v>1083333.3333333333</v>
      </c>
      <c r="CS27" s="114">
        <f t="shared" si="27"/>
        <v>1083333.3333333333</v>
      </c>
      <c r="CT27" s="114">
        <f t="shared" si="27"/>
        <v>1083333.3333333333</v>
      </c>
      <c r="CU27" s="114">
        <f t="shared" si="27"/>
        <v>1083333.3333333333</v>
      </c>
      <c r="CV27" s="114">
        <f t="shared" si="27"/>
        <v>1083333.3333333333</v>
      </c>
      <c r="CW27" s="114">
        <f t="shared" si="27"/>
        <v>1083333.3333333333</v>
      </c>
      <c r="CX27" s="114">
        <f t="shared" si="27"/>
        <v>1083333.3333333333</v>
      </c>
      <c r="CY27" s="114">
        <f t="shared" si="27"/>
        <v>1083333.3333333333</v>
      </c>
      <c r="CZ27" s="114">
        <f t="shared" si="27"/>
        <v>1083333.3333333333</v>
      </c>
      <c r="DA27" s="114">
        <f t="shared" si="27"/>
        <v>1083333.3333333333</v>
      </c>
      <c r="DB27" s="114">
        <f t="shared" si="27"/>
        <v>1083333.3333333333</v>
      </c>
      <c r="DC27" s="114">
        <f t="shared" si="27"/>
        <v>1083333.3333333333</v>
      </c>
      <c r="DD27" s="114">
        <f t="shared" si="27"/>
        <v>1083333.3333333333</v>
      </c>
      <c r="DE27" s="114">
        <f t="shared" si="27"/>
        <v>1083333.3333333333</v>
      </c>
      <c r="DF27" s="114">
        <f t="shared" si="27"/>
        <v>1083333.3333333333</v>
      </c>
      <c r="DG27" s="114">
        <f t="shared" si="27"/>
        <v>1083333.3333333333</v>
      </c>
      <c r="DH27" s="114">
        <f t="shared" si="27"/>
        <v>1083333.3333333333</v>
      </c>
      <c r="DI27" s="114">
        <f t="shared" si="27"/>
        <v>1083333.3333333333</v>
      </c>
      <c r="DJ27" s="114">
        <f t="shared" si="27"/>
        <v>1083333.3333333333</v>
      </c>
      <c r="DK27" s="114">
        <f t="shared" si="27"/>
        <v>1083333.3333333333</v>
      </c>
      <c r="DL27" s="114">
        <f t="shared" si="27"/>
        <v>1083333.3333333333</v>
      </c>
      <c r="DM27" s="114">
        <f t="shared" si="27"/>
        <v>1083333.3333333333</v>
      </c>
      <c r="DN27" s="114">
        <f t="shared" si="27"/>
        <v>1083333.3333333333</v>
      </c>
      <c r="DO27" s="114">
        <f t="shared" si="27"/>
        <v>1083333.3333333333</v>
      </c>
      <c r="DP27" s="114">
        <f t="shared" si="27"/>
        <v>1083333.3333333333</v>
      </c>
      <c r="DQ27" s="115">
        <f t="shared" si="27"/>
        <v>1083333.3333333333</v>
      </c>
    </row>
    <row r="28" spans="1:121" ht="18" customHeight="1" thickBot="1" x14ac:dyDescent="0.35">
      <c r="A28" s="111" t="s">
        <v>216</v>
      </c>
      <c r="B28" s="112">
        <v>0</v>
      </c>
      <c r="C28" s="112">
        <f t="shared" si="19"/>
        <v>0</v>
      </c>
      <c r="D28" s="112">
        <f t="shared" si="19"/>
        <v>0</v>
      </c>
      <c r="E28" s="112">
        <f t="shared" si="19"/>
        <v>0</v>
      </c>
      <c r="F28" s="112">
        <f t="shared" si="19"/>
        <v>0</v>
      </c>
      <c r="G28" s="112">
        <f t="shared" si="19"/>
        <v>0</v>
      </c>
      <c r="H28" s="112">
        <f t="shared" si="19"/>
        <v>0</v>
      </c>
      <c r="I28" s="112">
        <f t="shared" si="19"/>
        <v>0</v>
      </c>
      <c r="J28" s="112">
        <f t="shared" si="19"/>
        <v>0</v>
      </c>
      <c r="K28" s="112">
        <f t="shared" si="19"/>
        <v>0</v>
      </c>
      <c r="L28" s="112">
        <f t="shared" si="19"/>
        <v>0</v>
      </c>
      <c r="M28" s="112">
        <f t="shared" si="19"/>
        <v>0</v>
      </c>
      <c r="N28" s="112">
        <f t="shared" si="19"/>
        <v>0</v>
      </c>
      <c r="O28" s="112">
        <f t="shared" si="19"/>
        <v>0</v>
      </c>
      <c r="P28" s="112">
        <f t="shared" si="19"/>
        <v>0</v>
      </c>
      <c r="Q28" s="112">
        <f t="shared" si="19"/>
        <v>0</v>
      </c>
      <c r="R28" s="112">
        <f t="shared" si="19"/>
        <v>0</v>
      </c>
      <c r="S28" s="112">
        <f t="shared" ref="S28:CD28" si="28">IF(R35&gt;0,MIN(R35,$B11/$D11),0)</f>
        <v>0</v>
      </c>
      <c r="T28" s="112">
        <f t="shared" si="28"/>
        <v>0</v>
      </c>
      <c r="U28" s="112">
        <f t="shared" si="28"/>
        <v>0</v>
      </c>
      <c r="V28" s="112">
        <f t="shared" si="28"/>
        <v>0</v>
      </c>
      <c r="W28" s="112">
        <f t="shared" si="28"/>
        <v>0</v>
      </c>
      <c r="X28" s="112">
        <f t="shared" si="28"/>
        <v>0</v>
      </c>
      <c r="Y28" s="112">
        <f t="shared" si="28"/>
        <v>0</v>
      </c>
      <c r="Z28" s="112">
        <f t="shared" si="28"/>
        <v>0</v>
      </c>
      <c r="AA28" s="112">
        <f t="shared" si="28"/>
        <v>0</v>
      </c>
      <c r="AB28" s="112">
        <f t="shared" si="28"/>
        <v>0</v>
      </c>
      <c r="AC28" s="112">
        <f t="shared" si="28"/>
        <v>0</v>
      </c>
      <c r="AD28" s="112">
        <f t="shared" si="28"/>
        <v>0</v>
      </c>
      <c r="AE28" s="112">
        <f t="shared" si="28"/>
        <v>0</v>
      </c>
      <c r="AF28" s="112">
        <f t="shared" si="28"/>
        <v>0</v>
      </c>
      <c r="AG28" s="112">
        <f t="shared" si="28"/>
        <v>0</v>
      </c>
      <c r="AH28" s="112">
        <f t="shared" si="28"/>
        <v>0</v>
      </c>
      <c r="AI28" s="112">
        <f t="shared" si="28"/>
        <v>0</v>
      </c>
      <c r="AJ28" s="112">
        <f t="shared" si="28"/>
        <v>0</v>
      </c>
      <c r="AK28" s="112">
        <f t="shared" si="28"/>
        <v>0</v>
      </c>
      <c r="AL28" s="112">
        <f t="shared" si="28"/>
        <v>0</v>
      </c>
      <c r="AM28" s="112">
        <f t="shared" si="28"/>
        <v>0</v>
      </c>
      <c r="AN28" s="112">
        <f t="shared" si="28"/>
        <v>0</v>
      </c>
      <c r="AO28" s="112">
        <f t="shared" si="28"/>
        <v>0</v>
      </c>
      <c r="AP28" s="112">
        <f t="shared" si="28"/>
        <v>0</v>
      </c>
      <c r="AQ28" s="112">
        <f t="shared" si="28"/>
        <v>0</v>
      </c>
      <c r="AR28" s="112">
        <f t="shared" si="28"/>
        <v>0</v>
      </c>
      <c r="AS28" s="112">
        <f t="shared" si="28"/>
        <v>0</v>
      </c>
      <c r="AT28" s="112">
        <f t="shared" si="28"/>
        <v>0</v>
      </c>
      <c r="AU28" s="112">
        <f t="shared" si="28"/>
        <v>0</v>
      </c>
      <c r="AV28" s="112">
        <f t="shared" si="28"/>
        <v>0</v>
      </c>
      <c r="AW28" s="112">
        <f t="shared" si="28"/>
        <v>0</v>
      </c>
      <c r="AX28" s="112">
        <f t="shared" si="28"/>
        <v>0</v>
      </c>
      <c r="AY28" s="112">
        <f t="shared" si="28"/>
        <v>0</v>
      </c>
      <c r="AZ28" s="112">
        <f t="shared" si="28"/>
        <v>0</v>
      </c>
      <c r="BA28" s="112">
        <f t="shared" si="28"/>
        <v>0</v>
      </c>
      <c r="BB28" s="112">
        <f t="shared" si="28"/>
        <v>0</v>
      </c>
      <c r="BC28" s="112">
        <f t="shared" si="28"/>
        <v>0</v>
      </c>
      <c r="BD28" s="112">
        <f t="shared" si="28"/>
        <v>0</v>
      </c>
      <c r="BE28" s="112">
        <f t="shared" si="28"/>
        <v>0</v>
      </c>
      <c r="BF28" s="112">
        <f t="shared" si="28"/>
        <v>0</v>
      </c>
      <c r="BG28" s="112">
        <f t="shared" si="28"/>
        <v>0</v>
      </c>
      <c r="BH28" s="112">
        <f t="shared" si="28"/>
        <v>0</v>
      </c>
      <c r="BI28" s="112">
        <f t="shared" si="28"/>
        <v>0</v>
      </c>
      <c r="BJ28" s="112">
        <f t="shared" si="28"/>
        <v>0</v>
      </c>
      <c r="BK28" s="112">
        <f t="shared" si="28"/>
        <v>0</v>
      </c>
      <c r="BL28" s="112">
        <f t="shared" si="28"/>
        <v>0</v>
      </c>
      <c r="BM28" s="112">
        <f t="shared" si="28"/>
        <v>0</v>
      </c>
      <c r="BN28" s="112">
        <f t="shared" si="28"/>
        <v>0</v>
      </c>
      <c r="BO28" s="112">
        <f t="shared" si="28"/>
        <v>0</v>
      </c>
      <c r="BP28" s="112">
        <f t="shared" si="28"/>
        <v>0</v>
      </c>
      <c r="BQ28" s="112">
        <f t="shared" si="28"/>
        <v>0</v>
      </c>
      <c r="BR28" s="112">
        <f t="shared" si="28"/>
        <v>0</v>
      </c>
      <c r="BS28" s="112">
        <f t="shared" si="28"/>
        <v>0</v>
      </c>
      <c r="BT28" s="112">
        <f t="shared" si="28"/>
        <v>0</v>
      </c>
      <c r="BU28" s="112">
        <f t="shared" si="28"/>
        <v>0</v>
      </c>
      <c r="BV28" s="112">
        <f t="shared" si="28"/>
        <v>0</v>
      </c>
      <c r="BW28" s="112">
        <f t="shared" si="28"/>
        <v>0</v>
      </c>
      <c r="BX28" s="112">
        <f t="shared" si="28"/>
        <v>0</v>
      </c>
      <c r="BY28" s="112">
        <f t="shared" si="28"/>
        <v>0</v>
      </c>
      <c r="BZ28" s="112">
        <f t="shared" si="28"/>
        <v>0</v>
      </c>
      <c r="CA28" s="112">
        <f t="shared" si="28"/>
        <v>0</v>
      </c>
      <c r="CB28" s="112">
        <f t="shared" si="28"/>
        <v>0</v>
      </c>
      <c r="CC28" s="112">
        <f t="shared" si="28"/>
        <v>0</v>
      </c>
      <c r="CD28" s="112">
        <f t="shared" si="28"/>
        <v>0</v>
      </c>
      <c r="CE28" s="112">
        <f t="shared" ref="CE28:DQ28" si="29">IF(CD35&gt;0,MIN(CD35,$B11/$D11),0)</f>
        <v>0</v>
      </c>
      <c r="CF28" s="112">
        <f t="shared" si="29"/>
        <v>0</v>
      </c>
      <c r="CG28" s="112">
        <f t="shared" si="29"/>
        <v>0</v>
      </c>
      <c r="CH28" s="112">
        <f t="shared" si="29"/>
        <v>0</v>
      </c>
      <c r="CI28" s="112">
        <f t="shared" si="29"/>
        <v>500000</v>
      </c>
      <c r="CJ28" s="112">
        <f t="shared" si="29"/>
        <v>500000</v>
      </c>
      <c r="CK28" s="112">
        <f t="shared" si="29"/>
        <v>500000</v>
      </c>
      <c r="CL28" s="112">
        <f t="shared" si="29"/>
        <v>500000</v>
      </c>
      <c r="CM28" s="112">
        <f t="shared" si="29"/>
        <v>500000</v>
      </c>
      <c r="CN28" s="112">
        <f t="shared" si="29"/>
        <v>500000</v>
      </c>
      <c r="CO28" s="112">
        <f t="shared" si="29"/>
        <v>500000</v>
      </c>
      <c r="CP28" s="112">
        <f t="shared" si="29"/>
        <v>500000</v>
      </c>
      <c r="CQ28" s="112">
        <f t="shared" si="29"/>
        <v>500000</v>
      </c>
      <c r="CR28" s="112">
        <f t="shared" si="29"/>
        <v>500000</v>
      </c>
      <c r="CS28" s="112">
        <f t="shared" si="29"/>
        <v>500000</v>
      </c>
      <c r="CT28" s="112">
        <f t="shared" si="29"/>
        <v>500000</v>
      </c>
      <c r="CU28" s="112">
        <f t="shared" si="29"/>
        <v>500000</v>
      </c>
      <c r="CV28" s="112">
        <f t="shared" si="29"/>
        <v>500000</v>
      </c>
      <c r="CW28" s="112">
        <f t="shared" si="29"/>
        <v>500000</v>
      </c>
      <c r="CX28" s="112">
        <f t="shared" si="29"/>
        <v>500000</v>
      </c>
      <c r="CY28" s="112">
        <f t="shared" si="29"/>
        <v>500000</v>
      </c>
      <c r="CZ28" s="112">
        <f t="shared" si="29"/>
        <v>500000</v>
      </c>
      <c r="DA28" s="112">
        <f t="shared" si="29"/>
        <v>500000</v>
      </c>
      <c r="DB28" s="112">
        <f t="shared" si="29"/>
        <v>500000</v>
      </c>
      <c r="DC28" s="112">
        <f t="shared" si="29"/>
        <v>500000</v>
      </c>
      <c r="DD28" s="112">
        <f t="shared" si="29"/>
        <v>500000</v>
      </c>
      <c r="DE28" s="112">
        <f t="shared" si="29"/>
        <v>500000</v>
      </c>
      <c r="DF28" s="112">
        <f t="shared" si="29"/>
        <v>500000</v>
      </c>
      <c r="DG28" s="112">
        <f t="shared" si="29"/>
        <v>500000</v>
      </c>
      <c r="DH28" s="112">
        <f t="shared" si="29"/>
        <v>500000</v>
      </c>
      <c r="DI28" s="112">
        <f t="shared" si="29"/>
        <v>500000</v>
      </c>
      <c r="DJ28" s="112">
        <f t="shared" si="29"/>
        <v>500000</v>
      </c>
      <c r="DK28" s="112">
        <f t="shared" si="29"/>
        <v>500000</v>
      </c>
      <c r="DL28" s="112">
        <f t="shared" si="29"/>
        <v>500000</v>
      </c>
      <c r="DM28" s="112">
        <f t="shared" si="29"/>
        <v>500000</v>
      </c>
      <c r="DN28" s="112">
        <f t="shared" si="29"/>
        <v>500000</v>
      </c>
      <c r="DO28" s="112">
        <f t="shared" si="29"/>
        <v>500000</v>
      </c>
      <c r="DP28" s="112">
        <f t="shared" si="29"/>
        <v>500000</v>
      </c>
      <c r="DQ28" s="127">
        <f t="shared" si="29"/>
        <v>500000</v>
      </c>
    </row>
    <row r="29" spans="1:121" s="7" customFormat="1" ht="18" customHeight="1" thickBot="1" x14ac:dyDescent="0.35">
      <c r="A29" s="137" t="s">
        <v>222</v>
      </c>
      <c r="B29" s="139">
        <f t="shared" ref="B29:BM29" si="30">SUM(B30:B35)</f>
        <v>0</v>
      </c>
      <c r="C29" s="139">
        <f t="shared" si="30"/>
        <v>0</v>
      </c>
      <c r="D29" s="139">
        <f t="shared" si="30"/>
        <v>0</v>
      </c>
      <c r="E29" s="139">
        <f t="shared" si="30"/>
        <v>0</v>
      </c>
      <c r="F29" s="139">
        <f t="shared" si="30"/>
        <v>0</v>
      </c>
      <c r="G29" s="139">
        <f t="shared" si="30"/>
        <v>0</v>
      </c>
      <c r="H29" s="139">
        <f t="shared" si="30"/>
        <v>0</v>
      </c>
      <c r="I29" s="139">
        <f t="shared" si="30"/>
        <v>0</v>
      </c>
      <c r="J29" s="139">
        <f t="shared" si="30"/>
        <v>0</v>
      </c>
      <c r="K29" s="139">
        <f t="shared" si="30"/>
        <v>0</v>
      </c>
      <c r="L29" s="139">
        <f t="shared" si="30"/>
        <v>50000000</v>
      </c>
      <c r="M29" s="139">
        <f t="shared" si="30"/>
        <v>48611111.111111112</v>
      </c>
      <c r="N29" s="139">
        <f t="shared" si="30"/>
        <v>47222222.222222224</v>
      </c>
      <c r="O29" s="139">
        <f t="shared" si="30"/>
        <v>45833333.333333336</v>
      </c>
      <c r="P29" s="139">
        <f t="shared" si="30"/>
        <v>64444444.444444448</v>
      </c>
      <c r="Q29" s="139">
        <f t="shared" si="30"/>
        <v>62222222.222222224</v>
      </c>
      <c r="R29" s="139">
        <f t="shared" si="30"/>
        <v>60000000.000000007</v>
      </c>
      <c r="S29" s="139">
        <f t="shared" si="30"/>
        <v>137777777.77777779</v>
      </c>
      <c r="T29" s="139">
        <f t="shared" si="30"/>
        <v>132222222.22222224</v>
      </c>
      <c r="U29" s="139">
        <f t="shared" si="30"/>
        <v>126666666.66666669</v>
      </c>
      <c r="V29" s="139">
        <f t="shared" si="30"/>
        <v>121111111.11111113</v>
      </c>
      <c r="W29" s="139">
        <f t="shared" si="30"/>
        <v>115555555.55555558</v>
      </c>
      <c r="X29" s="139">
        <f t="shared" si="30"/>
        <v>110000000.00000003</v>
      </c>
      <c r="Y29" s="139">
        <f t="shared" si="30"/>
        <v>104444444.44444446</v>
      </c>
      <c r="Z29" s="139">
        <f t="shared" si="30"/>
        <v>98888888.888888896</v>
      </c>
      <c r="AA29" s="139">
        <f t="shared" si="30"/>
        <v>93333333.333333343</v>
      </c>
      <c r="AB29" s="139">
        <f t="shared" si="30"/>
        <v>87777777.777777791</v>
      </c>
      <c r="AC29" s="139">
        <f t="shared" si="30"/>
        <v>82222222.222222239</v>
      </c>
      <c r="AD29" s="139">
        <f t="shared" si="30"/>
        <v>76666666.666666672</v>
      </c>
      <c r="AE29" s="139">
        <f t="shared" si="30"/>
        <v>71111111.111111119</v>
      </c>
      <c r="AF29" s="139">
        <f t="shared" si="30"/>
        <v>65555555.55555556</v>
      </c>
      <c r="AG29" s="139">
        <f t="shared" si="30"/>
        <v>60000000.000000007</v>
      </c>
      <c r="AH29" s="139">
        <f t="shared" si="30"/>
        <v>54444444.444444455</v>
      </c>
      <c r="AI29" s="139">
        <f t="shared" si="30"/>
        <v>48888888.888888896</v>
      </c>
      <c r="AJ29" s="139">
        <f t="shared" si="30"/>
        <v>43333333.333333343</v>
      </c>
      <c r="AK29" s="139">
        <f t="shared" si="30"/>
        <v>37777777.777777791</v>
      </c>
      <c r="AL29" s="139">
        <f t="shared" si="30"/>
        <v>132222222.22222224</v>
      </c>
      <c r="AM29" s="139">
        <f t="shared" si="30"/>
        <v>125000000.00000001</v>
      </c>
      <c r="AN29" s="139">
        <f t="shared" si="30"/>
        <v>117777777.77777779</v>
      </c>
      <c r="AO29" s="139">
        <f t="shared" si="30"/>
        <v>111388888.8888889</v>
      </c>
      <c r="AP29" s="139">
        <f t="shared" si="30"/>
        <v>105000000</v>
      </c>
      <c r="AQ29" s="139">
        <f t="shared" si="30"/>
        <v>98611111.111111104</v>
      </c>
      <c r="AR29" s="139">
        <f t="shared" si="30"/>
        <v>95555555.555555552</v>
      </c>
      <c r="AS29" s="139">
        <f t="shared" si="30"/>
        <v>92499999.999999985</v>
      </c>
      <c r="AT29" s="139">
        <f t="shared" si="30"/>
        <v>89444444.444444433</v>
      </c>
      <c r="AU29" s="139">
        <f t="shared" si="30"/>
        <v>86388888.888888866</v>
      </c>
      <c r="AV29" s="139">
        <f t="shared" si="30"/>
        <v>83333333.333333313</v>
      </c>
      <c r="AW29" s="139">
        <f t="shared" si="30"/>
        <v>81666666.666666612</v>
      </c>
      <c r="AX29" s="139">
        <f t="shared" si="30"/>
        <v>79999999.99999994</v>
      </c>
      <c r="AY29" s="139">
        <f t="shared" si="30"/>
        <v>78333333.333333269</v>
      </c>
      <c r="AZ29" s="139">
        <f t="shared" si="30"/>
        <v>76666666.666666597</v>
      </c>
      <c r="BA29" s="139">
        <f t="shared" si="30"/>
        <v>74999999.999999925</v>
      </c>
      <c r="BB29" s="139">
        <f t="shared" si="30"/>
        <v>73333333.333333254</v>
      </c>
      <c r="BC29" s="139">
        <f t="shared" si="30"/>
        <v>71666666.666666582</v>
      </c>
      <c r="BD29" s="139">
        <f t="shared" si="30"/>
        <v>69999999.999999911</v>
      </c>
      <c r="BE29" s="139">
        <f t="shared" si="30"/>
        <v>68333333.333333239</v>
      </c>
      <c r="BF29" s="139">
        <f t="shared" si="30"/>
        <v>66666666.666666575</v>
      </c>
      <c r="BG29" s="139">
        <f t="shared" si="30"/>
        <v>64999999.999999911</v>
      </c>
      <c r="BH29" s="139">
        <f t="shared" si="30"/>
        <v>63333333.333333246</v>
      </c>
      <c r="BI29" s="139">
        <f t="shared" si="30"/>
        <v>61666666.666666582</v>
      </c>
      <c r="BJ29" s="139">
        <f t="shared" si="30"/>
        <v>124999999.99999991</v>
      </c>
      <c r="BK29" s="139">
        <f t="shared" si="30"/>
        <v>122249999.99999991</v>
      </c>
      <c r="BL29" s="139">
        <f t="shared" si="30"/>
        <v>119499999.99999991</v>
      </c>
      <c r="BM29" s="139">
        <f t="shared" si="30"/>
        <v>116749999.99999991</v>
      </c>
      <c r="BN29" s="139">
        <f t="shared" ref="BN29:DQ29" si="31">SUM(BN30:BN35)</f>
        <v>113999999.99999991</v>
      </c>
      <c r="BO29" s="139">
        <f t="shared" si="31"/>
        <v>111249999.99999991</v>
      </c>
      <c r="BP29" s="139">
        <f t="shared" si="31"/>
        <v>108499999.99999991</v>
      </c>
      <c r="BQ29" s="139">
        <f t="shared" si="31"/>
        <v>105749999.99999991</v>
      </c>
      <c r="BR29" s="139">
        <f t="shared" si="31"/>
        <v>102999999.99999991</v>
      </c>
      <c r="BS29" s="139">
        <f t="shared" si="31"/>
        <v>100249999.99999991</v>
      </c>
      <c r="BT29" s="139">
        <f t="shared" si="31"/>
        <v>97499999.999999911</v>
      </c>
      <c r="BU29" s="139">
        <f t="shared" si="31"/>
        <v>94749999.999999911</v>
      </c>
      <c r="BV29" s="139">
        <f t="shared" si="31"/>
        <v>91999999.999999911</v>
      </c>
      <c r="BW29" s="139">
        <f t="shared" si="31"/>
        <v>89249999.999999911</v>
      </c>
      <c r="BX29" s="139">
        <f t="shared" si="31"/>
        <v>86499999.999999911</v>
      </c>
      <c r="BY29" s="139">
        <f t="shared" si="31"/>
        <v>83749999.999999911</v>
      </c>
      <c r="BZ29" s="139">
        <f t="shared" si="31"/>
        <v>80999999.999999911</v>
      </c>
      <c r="CA29" s="139">
        <f t="shared" si="31"/>
        <v>78249999.999999911</v>
      </c>
      <c r="CB29" s="139">
        <f t="shared" si="31"/>
        <v>75499999.999999911</v>
      </c>
      <c r="CC29" s="139">
        <f t="shared" si="31"/>
        <v>72749999.999999911</v>
      </c>
      <c r="CD29" s="139">
        <f t="shared" si="31"/>
        <v>69999999.999999896</v>
      </c>
      <c r="CE29" s="139">
        <f t="shared" si="31"/>
        <v>67249999.999999896</v>
      </c>
      <c r="CF29" s="139">
        <f t="shared" si="31"/>
        <v>64499999.999999896</v>
      </c>
      <c r="CG29" s="139">
        <f t="shared" si="31"/>
        <v>61749999.999999888</v>
      </c>
      <c r="CH29" s="139">
        <f t="shared" si="31"/>
        <v>88999999.999999881</v>
      </c>
      <c r="CI29" s="139">
        <f t="shared" si="31"/>
        <v>85749999.999999881</v>
      </c>
      <c r="CJ29" s="139">
        <f t="shared" si="31"/>
        <v>82499999.999999881</v>
      </c>
      <c r="CK29" s="139">
        <f t="shared" si="31"/>
        <v>79249999.999999881</v>
      </c>
      <c r="CL29" s="139">
        <f t="shared" si="31"/>
        <v>75999999.999999881</v>
      </c>
      <c r="CM29" s="139">
        <f t="shared" si="31"/>
        <v>72749999.999999881</v>
      </c>
      <c r="CN29" s="139">
        <f t="shared" si="31"/>
        <v>69499999.999999881</v>
      </c>
      <c r="CO29" s="139">
        <f t="shared" si="31"/>
        <v>66249999.999999873</v>
      </c>
      <c r="CP29" s="139">
        <f t="shared" si="31"/>
        <v>62999999.999999881</v>
      </c>
      <c r="CQ29" s="139">
        <f t="shared" si="31"/>
        <v>59749999.999999881</v>
      </c>
      <c r="CR29" s="139">
        <f t="shared" si="31"/>
        <v>56499999.999999881</v>
      </c>
      <c r="CS29" s="139">
        <f t="shared" si="31"/>
        <v>53249999.999999881</v>
      </c>
      <c r="CT29" s="139">
        <f t="shared" si="31"/>
        <v>49999999.99999994</v>
      </c>
      <c r="CU29" s="139">
        <f t="shared" si="31"/>
        <v>48416666.666666605</v>
      </c>
      <c r="CV29" s="139">
        <f t="shared" si="31"/>
        <v>46833333.333333269</v>
      </c>
      <c r="CW29" s="139">
        <f t="shared" si="31"/>
        <v>45249999.99999994</v>
      </c>
      <c r="CX29" s="139">
        <f t="shared" si="31"/>
        <v>43666666.666666612</v>
      </c>
      <c r="CY29" s="139">
        <f t="shared" si="31"/>
        <v>42083333.333333276</v>
      </c>
      <c r="CZ29" s="139">
        <f t="shared" si="31"/>
        <v>40499999.99999994</v>
      </c>
      <c r="DA29" s="139">
        <f t="shared" si="31"/>
        <v>38916666.666666612</v>
      </c>
      <c r="DB29" s="139">
        <f t="shared" si="31"/>
        <v>37333333.333333284</v>
      </c>
      <c r="DC29" s="139">
        <f t="shared" si="31"/>
        <v>35749999.999999948</v>
      </c>
      <c r="DD29" s="139">
        <f t="shared" si="31"/>
        <v>34166666.666666612</v>
      </c>
      <c r="DE29" s="139">
        <f t="shared" si="31"/>
        <v>32583333.333333276</v>
      </c>
      <c r="DF29" s="139">
        <f t="shared" si="31"/>
        <v>30999999.999999944</v>
      </c>
      <c r="DG29" s="139">
        <f t="shared" si="31"/>
        <v>29416666.666666612</v>
      </c>
      <c r="DH29" s="139">
        <f t="shared" si="31"/>
        <v>27833333.333333276</v>
      </c>
      <c r="DI29" s="139">
        <f t="shared" si="31"/>
        <v>26249999.99999994</v>
      </c>
      <c r="DJ29" s="139">
        <f t="shared" si="31"/>
        <v>24666666.666666608</v>
      </c>
      <c r="DK29" s="139">
        <f t="shared" si="31"/>
        <v>23083333.333333276</v>
      </c>
      <c r="DL29" s="139">
        <f t="shared" si="31"/>
        <v>21499999.99999994</v>
      </c>
      <c r="DM29" s="139">
        <f t="shared" si="31"/>
        <v>19916666.666666608</v>
      </c>
      <c r="DN29" s="139">
        <f t="shared" si="31"/>
        <v>18333333.333333276</v>
      </c>
      <c r="DO29" s="139">
        <f t="shared" si="31"/>
        <v>16749999.999999944</v>
      </c>
      <c r="DP29" s="139">
        <f t="shared" si="31"/>
        <v>15166666.66666661</v>
      </c>
      <c r="DQ29" s="140">
        <f t="shared" si="31"/>
        <v>13583333.333333276</v>
      </c>
    </row>
    <row r="30" spans="1:121" ht="18" customHeight="1" x14ac:dyDescent="0.3">
      <c r="A30" s="113" t="s">
        <v>211</v>
      </c>
      <c r="B30" s="114">
        <f>B16-B23</f>
        <v>0</v>
      </c>
      <c r="C30" s="114">
        <f>B30+C16-C23</f>
        <v>0</v>
      </c>
      <c r="D30" s="114">
        <f t="shared" ref="D30:BO30" si="32">C30+D16-D23</f>
        <v>0</v>
      </c>
      <c r="E30" s="114">
        <f t="shared" si="32"/>
        <v>0</v>
      </c>
      <c r="F30" s="114">
        <f t="shared" si="32"/>
        <v>0</v>
      </c>
      <c r="G30" s="114">
        <f t="shared" si="32"/>
        <v>0</v>
      </c>
      <c r="H30" s="114">
        <f t="shared" si="32"/>
        <v>0</v>
      </c>
      <c r="I30" s="114">
        <f t="shared" si="32"/>
        <v>0</v>
      </c>
      <c r="J30" s="114">
        <f t="shared" si="32"/>
        <v>0</v>
      </c>
      <c r="K30" s="114">
        <f t="shared" si="32"/>
        <v>0</v>
      </c>
      <c r="L30" s="114">
        <f t="shared" si="32"/>
        <v>50000000</v>
      </c>
      <c r="M30" s="114">
        <f t="shared" si="32"/>
        <v>48611111.111111112</v>
      </c>
      <c r="N30" s="114">
        <f t="shared" si="32"/>
        <v>47222222.222222224</v>
      </c>
      <c r="O30" s="114">
        <f t="shared" si="32"/>
        <v>45833333.333333336</v>
      </c>
      <c r="P30" s="114">
        <f t="shared" si="32"/>
        <v>44444444.444444448</v>
      </c>
      <c r="Q30" s="114">
        <f t="shared" si="32"/>
        <v>43055555.55555556</v>
      </c>
      <c r="R30" s="114">
        <f t="shared" si="32"/>
        <v>41666666.666666672</v>
      </c>
      <c r="S30" s="114">
        <f t="shared" si="32"/>
        <v>40277777.777777784</v>
      </c>
      <c r="T30" s="114">
        <f t="shared" si="32"/>
        <v>38888888.888888896</v>
      </c>
      <c r="U30" s="114">
        <f t="shared" si="32"/>
        <v>37500000.000000007</v>
      </c>
      <c r="V30" s="114">
        <f t="shared" si="32"/>
        <v>36111111.111111119</v>
      </c>
      <c r="W30" s="114">
        <f t="shared" si="32"/>
        <v>34722222.222222231</v>
      </c>
      <c r="X30" s="114">
        <f t="shared" si="32"/>
        <v>33333333.333333343</v>
      </c>
      <c r="Y30" s="114">
        <f t="shared" si="32"/>
        <v>31944444.444444455</v>
      </c>
      <c r="Z30" s="114">
        <f t="shared" si="32"/>
        <v>30555555.555555567</v>
      </c>
      <c r="AA30" s="114">
        <f t="shared" si="32"/>
        <v>29166666.666666679</v>
      </c>
      <c r="AB30" s="114">
        <f t="shared" si="32"/>
        <v>27777777.777777791</v>
      </c>
      <c r="AC30" s="114">
        <f t="shared" si="32"/>
        <v>26388888.888888903</v>
      </c>
      <c r="AD30" s="114">
        <f t="shared" si="32"/>
        <v>25000000.000000015</v>
      </c>
      <c r="AE30" s="114">
        <f t="shared" si="32"/>
        <v>23611111.111111127</v>
      </c>
      <c r="AF30" s="114">
        <f t="shared" si="32"/>
        <v>22222222.222222239</v>
      </c>
      <c r="AG30" s="114">
        <f t="shared" si="32"/>
        <v>20833333.333333351</v>
      </c>
      <c r="AH30" s="114">
        <f t="shared" si="32"/>
        <v>19444444.444444463</v>
      </c>
      <c r="AI30" s="114">
        <f t="shared" si="32"/>
        <v>18055555.555555575</v>
      </c>
      <c r="AJ30" s="114">
        <f t="shared" si="32"/>
        <v>16666666.666666687</v>
      </c>
      <c r="AK30" s="114">
        <f t="shared" si="32"/>
        <v>15277777.777777798</v>
      </c>
      <c r="AL30" s="114">
        <f t="shared" si="32"/>
        <v>13888888.88888891</v>
      </c>
      <c r="AM30" s="114">
        <f t="shared" si="32"/>
        <v>12500000.000000022</v>
      </c>
      <c r="AN30" s="114">
        <f t="shared" si="32"/>
        <v>11111111.111111134</v>
      </c>
      <c r="AO30" s="114">
        <f t="shared" si="32"/>
        <v>9722222.2222222462</v>
      </c>
      <c r="AP30" s="114">
        <f t="shared" si="32"/>
        <v>8333333.3333333572</v>
      </c>
      <c r="AQ30" s="114">
        <f t="shared" si="32"/>
        <v>6944444.4444444682</v>
      </c>
      <c r="AR30" s="114">
        <f t="shared" si="32"/>
        <v>5555555.5555555793</v>
      </c>
      <c r="AS30" s="114">
        <f t="shared" si="32"/>
        <v>4166666.6666666903</v>
      </c>
      <c r="AT30" s="114">
        <f t="shared" si="32"/>
        <v>2777777.7777778013</v>
      </c>
      <c r="AU30" s="114">
        <f t="shared" si="32"/>
        <v>1388888.8888889123</v>
      </c>
      <c r="AV30" s="114">
        <f t="shared" si="32"/>
        <v>2.3283064365386963E-8</v>
      </c>
      <c r="AW30" s="114">
        <f t="shared" si="32"/>
        <v>0</v>
      </c>
      <c r="AX30" s="114">
        <f t="shared" si="32"/>
        <v>0</v>
      </c>
      <c r="AY30" s="114">
        <f t="shared" si="32"/>
        <v>0</v>
      </c>
      <c r="AZ30" s="114">
        <f t="shared" si="32"/>
        <v>0</v>
      </c>
      <c r="BA30" s="114">
        <f t="shared" si="32"/>
        <v>0</v>
      </c>
      <c r="BB30" s="114">
        <f t="shared" si="32"/>
        <v>0</v>
      </c>
      <c r="BC30" s="114">
        <f t="shared" si="32"/>
        <v>0</v>
      </c>
      <c r="BD30" s="114">
        <f t="shared" si="32"/>
        <v>0</v>
      </c>
      <c r="BE30" s="114">
        <f t="shared" si="32"/>
        <v>0</v>
      </c>
      <c r="BF30" s="114">
        <f t="shared" si="32"/>
        <v>0</v>
      </c>
      <c r="BG30" s="114">
        <f t="shared" si="32"/>
        <v>0</v>
      </c>
      <c r="BH30" s="114">
        <f t="shared" si="32"/>
        <v>0</v>
      </c>
      <c r="BI30" s="114">
        <f t="shared" si="32"/>
        <v>0</v>
      </c>
      <c r="BJ30" s="114">
        <f t="shared" si="32"/>
        <v>0</v>
      </c>
      <c r="BK30" s="114">
        <f t="shared" si="32"/>
        <v>0</v>
      </c>
      <c r="BL30" s="114">
        <f t="shared" si="32"/>
        <v>0</v>
      </c>
      <c r="BM30" s="114">
        <f t="shared" si="32"/>
        <v>0</v>
      </c>
      <c r="BN30" s="114">
        <f t="shared" si="32"/>
        <v>0</v>
      </c>
      <c r="BO30" s="114">
        <f t="shared" si="32"/>
        <v>0</v>
      </c>
      <c r="BP30" s="114">
        <f t="shared" ref="BP30:DQ30" si="33">BO30+BP16-BP23</f>
        <v>0</v>
      </c>
      <c r="BQ30" s="114">
        <f t="shared" si="33"/>
        <v>0</v>
      </c>
      <c r="BR30" s="114">
        <f t="shared" si="33"/>
        <v>0</v>
      </c>
      <c r="BS30" s="114">
        <f t="shared" si="33"/>
        <v>0</v>
      </c>
      <c r="BT30" s="114">
        <f t="shared" si="33"/>
        <v>0</v>
      </c>
      <c r="BU30" s="114">
        <f t="shared" si="33"/>
        <v>0</v>
      </c>
      <c r="BV30" s="114">
        <f t="shared" si="33"/>
        <v>0</v>
      </c>
      <c r="BW30" s="114">
        <f t="shared" si="33"/>
        <v>0</v>
      </c>
      <c r="BX30" s="114">
        <f t="shared" si="33"/>
        <v>0</v>
      </c>
      <c r="BY30" s="114">
        <f t="shared" si="33"/>
        <v>0</v>
      </c>
      <c r="BZ30" s="114">
        <f t="shared" si="33"/>
        <v>0</v>
      </c>
      <c r="CA30" s="114">
        <f t="shared" si="33"/>
        <v>0</v>
      </c>
      <c r="CB30" s="114">
        <f t="shared" si="33"/>
        <v>0</v>
      </c>
      <c r="CC30" s="114">
        <f t="shared" si="33"/>
        <v>0</v>
      </c>
      <c r="CD30" s="114">
        <f t="shared" si="33"/>
        <v>0</v>
      </c>
      <c r="CE30" s="114">
        <f t="shared" si="33"/>
        <v>0</v>
      </c>
      <c r="CF30" s="114">
        <f t="shared" si="33"/>
        <v>0</v>
      </c>
      <c r="CG30" s="114">
        <f t="shared" si="33"/>
        <v>0</v>
      </c>
      <c r="CH30" s="114">
        <f t="shared" si="33"/>
        <v>0</v>
      </c>
      <c r="CI30" s="114">
        <f t="shared" si="33"/>
        <v>0</v>
      </c>
      <c r="CJ30" s="114">
        <f t="shared" si="33"/>
        <v>0</v>
      </c>
      <c r="CK30" s="114">
        <f t="shared" si="33"/>
        <v>0</v>
      </c>
      <c r="CL30" s="114">
        <f t="shared" si="33"/>
        <v>0</v>
      </c>
      <c r="CM30" s="114">
        <f t="shared" si="33"/>
        <v>0</v>
      </c>
      <c r="CN30" s="114">
        <f t="shared" si="33"/>
        <v>0</v>
      </c>
      <c r="CO30" s="114">
        <f t="shared" si="33"/>
        <v>0</v>
      </c>
      <c r="CP30" s="114">
        <f t="shared" si="33"/>
        <v>0</v>
      </c>
      <c r="CQ30" s="114">
        <f t="shared" si="33"/>
        <v>0</v>
      </c>
      <c r="CR30" s="114">
        <f t="shared" si="33"/>
        <v>0</v>
      </c>
      <c r="CS30" s="114">
        <f t="shared" si="33"/>
        <v>0</v>
      </c>
      <c r="CT30" s="114">
        <f t="shared" si="33"/>
        <v>0</v>
      </c>
      <c r="CU30" s="114">
        <f t="shared" si="33"/>
        <v>0</v>
      </c>
      <c r="CV30" s="114">
        <f t="shared" si="33"/>
        <v>0</v>
      </c>
      <c r="CW30" s="114">
        <f t="shared" si="33"/>
        <v>0</v>
      </c>
      <c r="CX30" s="114">
        <f t="shared" si="33"/>
        <v>0</v>
      </c>
      <c r="CY30" s="114">
        <f t="shared" si="33"/>
        <v>0</v>
      </c>
      <c r="CZ30" s="114">
        <f t="shared" si="33"/>
        <v>0</v>
      </c>
      <c r="DA30" s="114">
        <f t="shared" si="33"/>
        <v>0</v>
      </c>
      <c r="DB30" s="114">
        <f t="shared" si="33"/>
        <v>0</v>
      </c>
      <c r="DC30" s="114">
        <f t="shared" si="33"/>
        <v>0</v>
      </c>
      <c r="DD30" s="114">
        <f t="shared" si="33"/>
        <v>0</v>
      </c>
      <c r="DE30" s="114">
        <f t="shared" si="33"/>
        <v>0</v>
      </c>
      <c r="DF30" s="114">
        <f t="shared" si="33"/>
        <v>0</v>
      </c>
      <c r="DG30" s="114">
        <f t="shared" si="33"/>
        <v>0</v>
      </c>
      <c r="DH30" s="114">
        <f t="shared" si="33"/>
        <v>0</v>
      </c>
      <c r="DI30" s="114">
        <f t="shared" si="33"/>
        <v>0</v>
      </c>
      <c r="DJ30" s="114">
        <f t="shared" si="33"/>
        <v>0</v>
      </c>
      <c r="DK30" s="114">
        <f t="shared" si="33"/>
        <v>0</v>
      </c>
      <c r="DL30" s="114">
        <f t="shared" si="33"/>
        <v>0</v>
      </c>
      <c r="DM30" s="114">
        <f t="shared" si="33"/>
        <v>0</v>
      </c>
      <c r="DN30" s="114">
        <f t="shared" si="33"/>
        <v>0</v>
      </c>
      <c r="DO30" s="114">
        <f t="shared" si="33"/>
        <v>0</v>
      </c>
      <c r="DP30" s="114">
        <f t="shared" si="33"/>
        <v>0</v>
      </c>
      <c r="DQ30" s="115">
        <f t="shared" si="33"/>
        <v>0</v>
      </c>
    </row>
    <row r="31" spans="1:121" ht="18" customHeight="1" x14ac:dyDescent="0.3">
      <c r="A31" s="113" t="s">
        <v>213</v>
      </c>
      <c r="B31" s="114">
        <f t="shared" ref="B31:B35" si="34">B17-B24</f>
        <v>0</v>
      </c>
      <c r="C31" s="114">
        <f t="shared" ref="C31:R35" si="35">B31+C17-C24</f>
        <v>0</v>
      </c>
      <c r="D31" s="114">
        <f t="shared" si="35"/>
        <v>0</v>
      </c>
      <c r="E31" s="114">
        <f t="shared" si="35"/>
        <v>0</v>
      </c>
      <c r="F31" s="114">
        <f t="shared" si="35"/>
        <v>0</v>
      </c>
      <c r="G31" s="114">
        <f t="shared" si="35"/>
        <v>0</v>
      </c>
      <c r="H31" s="114">
        <f t="shared" si="35"/>
        <v>0</v>
      </c>
      <c r="I31" s="114">
        <f t="shared" si="35"/>
        <v>0</v>
      </c>
      <c r="J31" s="114">
        <f t="shared" si="35"/>
        <v>0</v>
      </c>
      <c r="K31" s="114">
        <f t="shared" si="35"/>
        <v>0</v>
      </c>
      <c r="L31" s="114">
        <f t="shared" si="35"/>
        <v>0</v>
      </c>
      <c r="M31" s="114">
        <f t="shared" si="35"/>
        <v>0</v>
      </c>
      <c r="N31" s="114">
        <f t="shared" si="35"/>
        <v>0</v>
      </c>
      <c r="O31" s="114">
        <f t="shared" si="35"/>
        <v>0</v>
      </c>
      <c r="P31" s="114">
        <f t="shared" si="35"/>
        <v>20000000</v>
      </c>
      <c r="Q31" s="114">
        <f t="shared" si="35"/>
        <v>19166666.666666668</v>
      </c>
      <c r="R31" s="114">
        <f t="shared" si="35"/>
        <v>18333333.333333336</v>
      </c>
      <c r="S31" s="114">
        <f t="shared" ref="S31:CD31" si="36">R31+S17-S24</f>
        <v>17500000.000000004</v>
      </c>
      <c r="T31" s="114">
        <f t="shared" si="36"/>
        <v>16666666.66666667</v>
      </c>
      <c r="U31" s="114">
        <f t="shared" si="36"/>
        <v>15833333.333333336</v>
      </c>
      <c r="V31" s="114">
        <f t="shared" si="36"/>
        <v>15000000.000000002</v>
      </c>
      <c r="W31" s="114">
        <f t="shared" si="36"/>
        <v>14166666.666666668</v>
      </c>
      <c r="X31" s="114">
        <f t="shared" si="36"/>
        <v>13333333.333333334</v>
      </c>
      <c r="Y31" s="114">
        <f t="shared" si="36"/>
        <v>12500000</v>
      </c>
      <c r="Z31" s="114">
        <f t="shared" si="36"/>
        <v>11666666.666666666</v>
      </c>
      <c r="AA31" s="114">
        <f t="shared" si="36"/>
        <v>10833333.333333332</v>
      </c>
      <c r="AB31" s="114">
        <f t="shared" si="36"/>
        <v>9999999.9999999981</v>
      </c>
      <c r="AC31" s="114">
        <f t="shared" si="36"/>
        <v>9166666.6666666642</v>
      </c>
      <c r="AD31" s="114">
        <f t="shared" si="36"/>
        <v>8333333.3333333312</v>
      </c>
      <c r="AE31" s="114">
        <f t="shared" si="36"/>
        <v>7499999.9999999981</v>
      </c>
      <c r="AF31" s="114">
        <f t="shared" si="36"/>
        <v>6666666.6666666651</v>
      </c>
      <c r="AG31" s="114">
        <f t="shared" si="36"/>
        <v>5833333.3333333321</v>
      </c>
      <c r="AH31" s="114">
        <f t="shared" si="36"/>
        <v>4999999.9999999991</v>
      </c>
      <c r="AI31" s="114">
        <f t="shared" si="36"/>
        <v>4166666.6666666656</v>
      </c>
      <c r="AJ31" s="114">
        <f t="shared" si="36"/>
        <v>3333333.3333333321</v>
      </c>
      <c r="AK31" s="114">
        <f t="shared" si="36"/>
        <v>2499999.9999999986</v>
      </c>
      <c r="AL31" s="114">
        <f t="shared" si="36"/>
        <v>1666666.6666666651</v>
      </c>
      <c r="AM31" s="114">
        <f t="shared" si="36"/>
        <v>833333.33333333174</v>
      </c>
      <c r="AN31" s="114">
        <f t="shared" si="36"/>
        <v>0</v>
      </c>
      <c r="AO31" s="114">
        <f t="shared" si="36"/>
        <v>0</v>
      </c>
      <c r="AP31" s="114">
        <f t="shared" si="36"/>
        <v>0</v>
      </c>
      <c r="AQ31" s="114">
        <f t="shared" si="36"/>
        <v>0</v>
      </c>
      <c r="AR31" s="114">
        <f t="shared" si="36"/>
        <v>0</v>
      </c>
      <c r="AS31" s="114">
        <f t="shared" si="36"/>
        <v>0</v>
      </c>
      <c r="AT31" s="114">
        <f t="shared" si="36"/>
        <v>0</v>
      </c>
      <c r="AU31" s="114">
        <f t="shared" si="36"/>
        <v>0</v>
      </c>
      <c r="AV31" s="114">
        <f t="shared" si="36"/>
        <v>0</v>
      </c>
      <c r="AW31" s="114">
        <f t="shared" si="36"/>
        <v>0</v>
      </c>
      <c r="AX31" s="114">
        <f t="shared" si="36"/>
        <v>0</v>
      </c>
      <c r="AY31" s="114">
        <f t="shared" si="36"/>
        <v>0</v>
      </c>
      <c r="AZ31" s="114">
        <f t="shared" si="36"/>
        <v>0</v>
      </c>
      <c r="BA31" s="114">
        <f t="shared" si="36"/>
        <v>0</v>
      </c>
      <c r="BB31" s="114">
        <f t="shared" si="36"/>
        <v>0</v>
      </c>
      <c r="BC31" s="114">
        <f t="shared" si="36"/>
        <v>0</v>
      </c>
      <c r="BD31" s="114">
        <f t="shared" si="36"/>
        <v>0</v>
      </c>
      <c r="BE31" s="114">
        <f t="shared" si="36"/>
        <v>0</v>
      </c>
      <c r="BF31" s="114">
        <f t="shared" si="36"/>
        <v>0</v>
      </c>
      <c r="BG31" s="114">
        <f t="shared" si="36"/>
        <v>0</v>
      </c>
      <c r="BH31" s="114">
        <f t="shared" si="36"/>
        <v>0</v>
      </c>
      <c r="BI31" s="114">
        <f t="shared" si="36"/>
        <v>0</v>
      </c>
      <c r="BJ31" s="114">
        <f t="shared" si="36"/>
        <v>0</v>
      </c>
      <c r="BK31" s="114">
        <f t="shared" si="36"/>
        <v>0</v>
      </c>
      <c r="BL31" s="114">
        <f t="shared" si="36"/>
        <v>0</v>
      </c>
      <c r="BM31" s="114">
        <f t="shared" si="36"/>
        <v>0</v>
      </c>
      <c r="BN31" s="114">
        <f t="shared" si="36"/>
        <v>0</v>
      </c>
      <c r="BO31" s="114">
        <f t="shared" si="36"/>
        <v>0</v>
      </c>
      <c r="BP31" s="114">
        <f t="shared" si="36"/>
        <v>0</v>
      </c>
      <c r="BQ31" s="114">
        <f t="shared" si="36"/>
        <v>0</v>
      </c>
      <c r="BR31" s="114">
        <f t="shared" si="36"/>
        <v>0</v>
      </c>
      <c r="BS31" s="114">
        <f t="shared" si="36"/>
        <v>0</v>
      </c>
      <c r="BT31" s="114">
        <f t="shared" si="36"/>
        <v>0</v>
      </c>
      <c r="BU31" s="114">
        <f t="shared" si="36"/>
        <v>0</v>
      </c>
      <c r="BV31" s="114">
        <f t="shared" si="36"/>
        <v>0</v>
      </c>
      <c r="BW31" s="114">
        <f t="shared" si="36"/>
        <v>0</v>
      </c>
      <c r="BX31" s="114">
        <f t="shared" si="36"/>
        <v>0</v>
      </c>
      <c r="BY31" s="114">
        <f t="shared" si="36"/>
        <v>0</v>
      </c>
      <c r="BZ31" s="114">
        <f t="shared" si="36"/>
        <v>0</v>
      </c>
      <c r="CA31" s="114">
        <f t="shared" si="36"/>
        <v>0</v>
      </c>
      <c r="CB31" s="114">
        <f t="shared" si="36"/>
        <v>0</v>
      </c>
      <c r="CC31" s="114">
        <f t="shared" si="36"/>
        <v>0</v>
      </c>
      <c r="CD31" s="114">
        <f t="shared" si="36"/>
        <v>0</v>
      </c>
      <c r="CE31" s="114">
        <f t="shared" ref="CE31:DQ31" si="37">CD31+CE17-CE24</f>
        <v>0</v>
      </c>
      <c r="CF31" s="114">
        <f t="shared" si="37"/>
        <v>0</v>
      </c>
      <c r="CG31" s="114">
        <f t="shared" si="37"/>
        <v>0</v>
      </c>
      <c r="CH31" s="114">
        <f t="shared" si="37"/>
        <v>0</v>
      </c>
      <c r="CI31" s="114">
        <f t="shared" si="37"/>
        <v>0</v>
      </c>
      <c r="CJ31" s="114">
        <f t="shared" si="37"/>
        <v>0</v>
      </c>
      <c r="CK31" s="114">
        <f t="shared" si="37"/>
        <v>0</v>
      </c>
      <c r="CL31" s="114">
        <f t="shared" si="37"/>
        <v>0</v>
      </c>
      <c r="CM31" s="114">
        <f t="shared" si="37"/>
        <v>0</v>
      </c>
      <c r="CN31" s="114">
        <f t="shared" si="37"/>
        <v>0</v>
      </c>
      <c r="CO31" s="114">
        <f t="shared" si="37"/>
        <v>0</v>
      </c>
      <c r="CP31" s="114">
        <f t="shared" si="37"/>
        <v>0</v>
      </c>
      <c r="CQ31" s="114">
        <f t="shared" si="37"/>
        <v>0</v>
      </c>
      <c r="CR31" s="114">
        <f t="shared" si="37"/>
        <v>0</v>
      </c>
      <c r="CS31" s="114">
        <f t="shared" si="37"/>
        <v>0</v>
      </c>
      <c r="CT31" s="114">
        <f t="shared" si="37"/>
        <v>0</v>
      </c>
      <c r="CU31" s="114">
        <f t="shared" si="37"/>
        <v>0</v>
      </c>
      <c r="CV31" s="114">
        <f t="shared" si="37"/>
        <v>0</v>
      </c>
      <c r="CW31" s="114">
        <f t="shared" si="37"/>
        <v>0</v>
      </c>
      <c r="CX31" s="114">
        <f t="shared" si="37"/>
        <v>0</v>
      </c>
      <c r="CY31" s="114">
        <f t="shared" si="37"/>
        <v>0</v>
      </c>
      <c r="CZ31" s="114">
        <f t="shared" si="37"/>
        <v>0</v>
      </c>
      <c r="DA31" s="114">
        <f t="shared" si="37"/>
        <v>0</v>
      </c>
      <c r="DB31" s="114">
        <f t="shared" si="37"/>
        <v>0</v>
      </c>
      <c r="DC31" s="114">
        <f t="shared" si="37"/>
        <v>0</v>
      </c>
      <c r="DD31" s="114">
        <f t="shared" si="37"/>
        <v>0</v>
      </c>
      <c r="DE31" s="114">
        <f t="shared" si="37"/>
        <v>0</v>
      </c>
      <c r="DF31" s="114">
        <f t="shared" si="37"/>
        <v>0</v>
      </c>
      <c r="DG31" s="114">
        <f t="shared" si="37"/>
        <v>0</v>
      </c>
      <c r="DH31" s="114">
        <f t="shared" si="37"/>
        <v>0</v>
      </c>
      <c r="DI31" s="114">
        <f t="shared" si="37"/>
        <v>0</v>
      </c>
      <c r="DJ31" s="114">
        <f t="shared" si="37"/>
        <v>0</v>
      </c>
      <c r="DK31" s="114">
        <f t="shared" si="37"/>
        <v>0</v>
      </c>
      <c r="DL31" s="114">
        <f t="shared" si="37"/>
        <v>0</v>
      </c>
      <c r="DM31" s="114">
        <f t="shared" si="37"/>
        <v>0</v>
      </c>
      <c r="DN31" s="114">
        <f t="shared" si="37"/>
        <v>0</v>
      </c>
      <c r="DO31" s="114">
        <f t="shared" si="37"/>
        <v>0</v>
      </c>
      <c r="DP31" s="114">
        <f t="shared" si="37"/>
        <v>0</v>
      </c>
      <c r="DQ31" s="115">
        <f t="shared" si="37"/>
        <v>0</v>
      </c>
    </row>
    <row r="32" spans="1:121" ht="18" customHeight="1" x14ac:dyDescent="0.3">
      <c r="A32" s="113" t="s">
        <v>212</v>
      </c>
      <c r="B32" s="114">
        <f t="shared" si="34"/>
        <v>0</v>
      </c>
      <c r="C32" s="114">
        <f t="shared" si="35"/>
        <v>0</v>
      </c>
      <c r="D32" s="114">
        <f t="shared" si="35"/>
        <v>0</v>
      </c>
      <c r="E32" s="114">
        <f t="shared" si="35"/>
        <v>0</v>
      </c>
      <c r="F32" s="114">
        <f t="shared" si="35"/>
        <v>0</v>
      </c>
      <c r="G32" s="114">
        <f t="shared" si="35"/>
        <v>0</v>
      </c>
      <c r="H32" s="114">
        <f t="shared" si="35"/>
        <v>0</v>
      </c>
      <c r="I32" s="114">
        <f t="shared" si="35"/>
        <v>0</v>
      </c>
      <c r="J32" s="114">
        <f t="shared" si="35"/>
        <v>0</v>
      </c>
      <c r="K32" s="114">
        <f t="shared" si="35"/>
        <v>0</v>
      </c>
      <c r="L32" s="114">
        <f t="shared" si="35"/>
        <v>0</v>
      </c>
      <c r="M32" s="114">
        <f t="shared" si="35"/>
        <v>0</v>
      </c>
      <c r="N32" s="114">
        <f t="shared" si="35"/>
        <v>0</v>
      </c>
      <c r="O32" s="114">
        <f t="shared" si="35"/>
        <v>0</v>
      </c>
      <c r="P32" s="114">
        <f t="shared" si="35"/>
        <v>0</v>
      </c>
      <c r="Q32" s="114">
        <f t="shared" si="35"/>
        <v>0</v>
      </c>
      <c r="R32" s="114">
        <f t="shared" si="35"/>
        <v>0</v>
      </c>
      <c r="S32" s="114">
        <f t="shared" ref="S32:CD32" si="38">R32+S18-S25</f>
        <v>80000000</v>
      </c>
      <c r="T32" s="114">
        <f t="shared" si="38"/>
        <v>76666666.666666672</v>
      </c>
      <c r="U32" s="114">
        <f t="shared" si="38"/>
        <v>73333333.333333343</v>
      </c>
      <c r="V32" s="114">
        <f t="shared" si="38"/>
        <v>70000000.000000015</v>
      </c>
      <c r="W32" s="114">
        <f t="shared" si="38"/>
        <v>66666666.666666679</v>
      </c>
      <c r="X32" s="114">
        <f t="shared" si="38"/>
        <v>63333333.333333343</v>
      </c>
      <c r="Y32" s="114">
        <f t="shared" si="38"/>
        <v>60000000.000000007</v>
      </c>
      <c r="Z32" s="114">
        <f t="shared" si="38"/>
        <v>56666666.666666672</v>
      </c>
      <c r="AA32" s="114">
        <f t="shared" si="38"/>
        <v>53333333.333333336</v>
      </c>
      <c r="AB32" s="114">
        <f t="shared" si="38"/>
        <v>50000000</v>
      </c>
      <c r="AC32" s="114">
        <f t="shared" si="38"/>
        <v>46666666.666666664</v>
      </c>
      <c r="AD32" s="114">
        <f t="shared" si="38"/>
        <v>43333333.333333328</v>
      </c>
      <c r="AE32" s="114">
        <f t="shared" si="38"/>
        <v>39999999.999999993</v>
      </c>
      <c r="AF32" s="114">
        <f t="shared" si="38"/>
        <v>36666666.666666657</v>
      </c>
      <c r="AG32" s="114">
        <f t="shared" si="38"/>
        <v>33333333.333333325</v>
      </c>
      <c r="AH32" s="114">
        <f t="shared" si="38"/>
        <v>29999999.999999993</v>
      </c>
      <c r="AI32" s="114">
        <f t="shared" si="38"/>
        <v>26666666.66666666</v>
      </c>
      <c r="AJ32" s="114">
        <f t="shared" si="38"/>
        <v>23333333.333333328</v>
      </c>
      <c r="AK32" s="114">
        <f t="shared" si="38"/>
        <v>19999999.999999996</v>
      </c>
      <c r="AL32" s="114">
        <f t="shared" si="38"/>
        <v>16666666.666666662</v>
      </c>
      <c r="AM32" s="114">
        <f t="shared" si="38"/>
        <v>13333333.333333328</v>
      </c>
      <c r="AN32" s="114">
        <f t="shared" si="38"/>
        <v>9999999.9999999944</v>
      </c>
      <c r="AO32" s="114">
        <f t="shared" si="38"/>
        <v>6666666.6666666605</v>
      </c>
      <c r="AP32" s="114">
        <f t="shared" si="38"/>
        <v>3333333.333333327</v>
      </c>
      <c r="AQ32" s="114">
        <f t="shared" si="38"/>
        <v>0</v>
      </c>
      <c r="AR32" s="114">
        <f t="shared" si="38"/>
        <v>0</v>
      </c>
      <c r="AS32" s="114">
        <f t="shared" si="38"/>
        <v>0</v>
      </c>
      <c r="AT32" s="114">
        <f t="shared" si="38"/>
        <v>0</v>
      </c>
      <c r="AU32" s="114">
        <f t="shared" si="38"/>
        <v>0</v>
      </c>
      <c r="AV32" s="114">
        <f t="shared" si="38"/>
        <v>0</v>
      </c>
      <c r="AW32" s="114">
        <f t="shared" si="38"/>
        <v>0</v>
      </c>
      <c r="AX32" s="114">
        <f t="shared" si="38"/>
        <v>0</v>
      </c>
      <c r="AY32" s="114">
        <f t="shared" si="38"/>
        <v>0</v>
      </c>
      <c r="AZ32" s="114">
        <f t="shared" si="38"/>
        <v>0</v>
      </c>
      <c r="BA32" s="114">
        <f t="shared" si="38"/>
        <v>0</v>
      </c>
      <c r="BB32" s="114">
        <f t="shared" si="38"/>
        <v>0</v>
      </c>
      <c r="BC32" s="114">
        <f t="shared" si="38"/>
        <v>0</v>
      </c>
      <c r="BD32" s="114">
        <f t="shared" si="38"/>
        <v>0</v>
      </c>
      <c r="BE32" s="114">
        <f t="shared" si="38"/>
        <v>0</v>
      </c>
      <c r="BF32" s="114">
        <f t="shared" si="38"/>
        <v>0</v>
      </c>
      <c r="BG32" s="114">
        <f t="shared" si="38"/>
        <v>0</v>
      </c>
      <c r="BH32" s="114">
        <f t="shared" si="38"/>
        <v>0</v>
      </c>
      <c r="BI32" s="114">
        <f t="shared" si="38"/>
        <v>0</v>
      </c>
      <c r="BJ32" s="114">
        <f t="shared" si="38"/>
        <v>0</v>
      </c>
      <c r="BK32" s="114">
        <f t="shared" si="38"/>
        <v>0</v>
      </c>
      <c r="BL32" s="114">
        <f t="shared" si="38"/>
        <v>0</v>
      </c>
      <c r="BM32" s="114">
        <f t="shared" si="38"/>
        <v>0</v>
      </c>
      <c r="BN32" s="114">
        <f t="shared" si="38"/>
        <v>0</v>
      </c>
      <c r="BO32" s="114">
        <f t="shared" si="38"/>
        <v>0</v>
      </c>
      <c r="BP32" s="114">
        <f t="shared" si="38"/>
        <v>0</v>
      </c>
      <c r="BQ32" s="114">
        <f t="shared" si="38"/>
        <v>0</v>
      </c>
      <c r="BR32" s="114">
        <f t="shared" si="38"/>
        <v>0</v>
      </c>
      <c r="BS32" s="114">
        <f t="shared" si="38"/>
        <v>0</v>
      </c>
      <c r="BT32" s="114">
        <f t="shared" si="38"/>
        <v>0</v>
      </c>
      <c r="BU32" s="114">
        <f t="shared" si="38"/>
        <v>0</v>
      </c>
      <c r="BV32" s="114">
        <f t="shared" si="38"/>
        <v>0</v>
      </c>
      <c r="BW32" s="114">
        <f t="shared" si="38"/>
        <v>0</v>
      </c>
      <c r="BX32" s="114">
        <f t="shared" si="38"/>
        <v>0</v>
      </c>
      <c r="BY32" s="114">
        <f t="shared" si="38"/>
        <v>0</v>
      </c>
      <c r="BZ32" s="114">
        <f t="shared" si="38"/>
        <v>0</v>
      </c>
      <c r="CA32" s="114">
        <f t="shared" si="38"/>
        <v>0</v>
      </c>
      <c r="CB32" s="114">
        <f t="shared" si="38"/>
        <v>0</v>
      </c>
      <c r="CC32" s="114">
        <f t="shared" si="38"/>
        <v>0</v>
      </c>
      <c r="CD32" s="114">
        <f t="shared" si="38"/>
        <v>0</v>
      </c>
      <c r="CE32" s="114">
        <f t="shared" ref="CE32:DQ32" si="39">CD32+CE18-CE25</f>
        <v>0</v>
      </c>
      <c r="CF32" s="114">
        <f t="shared" si="39"/>
        <v>0</v>
      </c>
      <c r="CG32" s="114">
        <f t="shared" si="39"/>
        <v>0</v>
      </c>
      <c r="CH32" s="114">
        <f t="shared" si="39"/>
        <v>0</v>
      </c>
      <c r="CI32" s="114">
        <f t="shared" si="39"/>
        <v>0</v>
      </c>
      <c r="CJ32" s="114">
        <f t="shared" si="39"/>
        <v>0</v>
      </c>
      <c r="CK32" s="114">
        <f t="shared" si="39"/>
        <v>0</v>
      </c>
      <c r="CL32" s="114">
        <f t="shared" si="39"/>
        <v>0</v>
      </c>
      <c r="CM32" s="114">
        <f t="shared" si="39"/>
        <v>0</v>
      </c>
      <c r="CN32" s="114">
        <f t="shared" si="39"/>
        <v>0</v>
      </c>
      <c r="CO32" s="114">
        <f t="shared" si="39"/>
        <v>0</v>
      </c>
      <c r="CP32" s="114">
        <f t="shared" si="39"/>
        <v>0</v>
      </c>
      <c r="CQ32" s="114">
        <f t="shared" si="39"/>
        <v>0</v>
      </c>
      <c r="CR32" s="114">
        <f t="shared" si="39"/>
        <v>0</v>
      </c>
      <c r="CS32" s="114">
        <f t="shared" si="39"/>
        <v>0</v>
      </c>
      <c r="CT32" s="114">
        <f t="shared" si="39"/>
        <v>0</v>
      </c>
      <c r="CU32" s="114">
        <f t="shared" si="39"/>
        <v>0</v>
      </c>
      <c r="CV32" s="114">
        <f t="shared" si="39"/>
        <v>0</v>
      </c>
      <c r="CW32" s="114">
        <f t="shared" si="39"/>
        <v>0</v>
      </c>
      <c r="CX32" s="114">
        <f t="shared" si="39"/>
        <v>0</v>
      </c>
      <c r="CY32" s="114">
        <f t="shared" si="39"/>
        <v>0</v>
      </c>
      <c r="CZ32" s="114">
        <f t="shared" si="39"/>
        <v>0</v>
      </c>
      <c r="DA32" s="114">
        <f t="shared" si="39"/>
        <v>0</v>
      </c>
      <c r="DB32" s="114">
        <f t="shared" si="39"/>
        <v>0</v>
      </c>
      <c r="DC32" s="114">
        <f t="shared" si="39"/>
        <v>0</v>
      </c>
      <c r="DD32" s="114">
        <f t="shared" si="39"/>
        <v>0</v>
      </c>
      <c r="DE32" s="114">
        <f t="shared" si="39"/>
        <v>0</v>
      </c>
      <c r="DF32" s="114">
        <f t="shared" si="39"/>
        <v>0</v>
      </c>
      <c r="DG32" s="114">
        <f t="shared" si="39"/>
        <v>0</v>
      </c>
      <c r="DH32" s="114">
        <f t="shared" si="39"/>
        <v>0</v>
      </c>
      <c r="DI32" s="114">
        <f t="shared" si="39"/>
        <v>0</v>
      </c>
      <c r="DJ32" s="114">
        <f t="shared" si="39"/>
        <v>0</v>
      </c>
      <c r="DK32" s="114">
        <f t="shared" si="39"/>
        <v>0</v>
      </c>
      <c r="DL32" s="114">
        <f t="shared" si="39"/>
        <v>0</v>
      </c>
      <c r="DM32" s="114">
        <f t="shared" si="39"/>
        <v>0</v>
      </c>
      <c r="DN32" s="114">
        <f t="shared" si="39"/>
        <v>0</v>
      </c>
      <c r="DO32" s="114">
        <f t="shared" si="39"/>
        <v>0</v>
      </c>
      <c r="DP32" s="114">
        <f t="shared" si="39"/>
        <v>0</v>
      </c>
      <c r="DQ32" s="115">
        <f t="shared" si="39"/>
        <v>0</v>
      </c>
    </row>
    <row r="33" spans="1:121" ht="18" customHeight="1" x14ac:dyDescent="0.3">
      <c r="A33" s="113" t="s">
        <v>214</v>
      </c>
      <c r="B33" s="114">
        <f t="shared" si="34"/>
        <v>0</v>
      </c>
      <c r="C33" s="114">
        <f t="shared" si="35"/>
        <v>0</v>
      </c>
      <c r="D33" s="114">
        <f t="shared" si="35"/>
        <v>0</v>
      </c>
      <c r="E33" s="114">
        <f t="shared" si="35"/>
        <v>0</v>
      </c>
      <c r="F33" s="114">
        <f t="shared" si="35"/>
        <v>0</v>
      </c>
      <c r="G33" s="114">
        <f t="shared" si="35"/>
        <v>0</v>
      </c>
      <c r="H33" s="114">
        <f t="shared" si="35"/>
        <v>0</v>
      </c>
      <c r="I33" s="114">
        <f t="shared" si="35"/>
        <v>0</v>
      </c>
      <c r="J33" s="114">
        <f t="shared" si="35"/>
        <v>0</v>
      </c>
      <c r="K33" s="114">
        <f t="shared" si="35"/>
        <v>0</v>
      </c>
      <c r="L33" s="114">
        <f t="shared" si="35"/>
        <v>0</v>
      </c>
      <c r="M33" s="114">
        <f t="shared" si="35"/>
        <v>0</v>
      </c>
      <c r="N33" s="114">
        <f t="shared" si="35"/>
        <v>0</v>
      </c>
      <c r="O33" s="114">
        <f t="shared" si="35"/>
        <v>0</v>
      </c>
      <c r="P33" s="114">
        <f t="shared" si="35"/>
        <v>0</v>
      </c>
      <c r="Q33" s="114">
        <f t="shared" si="35"/>
        <v>0</v>
      </c>
      <c r="R33" s="114">
        <f t="shared" si="35"/>
        <v>0</v>
      </c>
      <c r="S33" s="114">
        <f t="shared" ref="S33:CD33" si="40">R33+S19-S26</f>
        <v>0</v>
      </c>
      <c r="T33" s="114">
        <f t="shared" si="40"/>
        <v>0</v>
      </c>
      <c r="U33" s="114">
        <f t="shared" si="40"/>
        <v>0</v>
      </c>
      <c r="V33" s="114">
        <f t="shared" si="40"/>
        <v>0</v>
      </c>
      <c r="W33" s="114">
        <f t="shared" si="40"/>
        <v>0</v>
      </c>
      <c r="X33" s="114">
        <f t="shared" si="40"/>
        <v>0</v>
      </c>
      <c r="Y33" s="114">
        <f t="shared" si="40"/>
        <v>0</v>
      </c>
      <c r="Z33" s="114">
        <f t="shared" si="40"/>
        <v>0</v>
      </c>
      <c r="AA33" s="114">
        <f t="shared" si="40"/>
        <v>0</v>
      </c>
      <c r="AB33" s="114">
        <f t="shared" si="40"/>
        <v>0</v>
      </c>
      <c r="AC33" s="114">
        <f t="shared" si="40"/>
        <v>0</v>
      </c>
      <c r="AD33" s="114">
        <f t="shared" si="40"/>
        <v>0</v>
      </c>
      <c r="AE33" s="114">
        <f t="shared" si="40"/>
        <v>0</v>
      </c>
      <c r="AF33" s="114">
        <f t="shared" si="40"/>
        <v>0</v>
      </c>
      <c r="AG33" s="114">
        <f t="shared" si="40"/>
        <v>0</v>
      </c>
      <c r="AH33" s="114">
        <f t="shared" si="40"/>
        <v>0</v>
      </c>
      <c r="AI33" s="114">
        <f t="shared" si="40"/>
        <v>0</v>
      </c>
      <c r="AJ33" s="114">
        <f t="shared" si="40"/>
        <v>0</v>
      </c>
      <c r="AK33" s="114">
        <f t="shared" si="40"/>
        <v>0</v>
      </c>
      <c r="AL33" s="114">
        <f t="shared" si="40"/>
        <v>100000000</v>
      </c>
      <c r="AM33" s="114">
        <f t="shared" si="40"/>
        <v>98333333.333333328</v>
      </c>
      <c r="AN33" s="114">
        <f t="shared" si="40"/>
        <v>96666666.666666657</v>
      </c>
      <c r="AO33" s="114">
        <f t="shared" si="40"/>
        <v>94999999.999999985</v>
      </c>
      <c r="AP33" s="114">
        <f t="shared" si="40"/>
        <v>93333333.333333313</v>
      </c>
      <c r="AQ33" s="114">
        <f t="shared" si="40"/>
        <v>91666666.666666642</v>
      </c>
      <c r="AR33" s="114">
        <f t="shared" si="40"/>
        <v>89999999.99999997</v>
      </c>
      <c r="AS33" s="114">
        <f t="shared" si="40"/>
        <v>88333333.333333299</v>
      </c>
      <c r="AT33" s="114">
        <f t="shared" si="40"/>
        <v>86666666.666666627</v>
      </c>
      <c r="AU33" s="114">
        <f t="shared" si="40"/>
        <v>84999999.999999955</v>
      </c>
      <c r="AV33" s="114">
        <f t="shared" si="40"/>
        <v>83333333.333333284</v>
      </c>
      <c r="AW33" s="114">
        <f t="shared" si="40"/>
        <v>81666666.666666612</v>
      </c>
      <c r="AX33" s="114">
        <f t="shared" si="40"/>
        <v>79999999.99999994</v>
      </c>
      <c r="AY33" s="114">
        <f t="shared" si="40"/>
        <v>78333333.333333269</v>
      </c>
      <c r="AZ33" s="114">
        <f t="shared" si="40"/>
        <v>76666666.666666597</v>
      </c>
      <c r="BA33" s="114">
        <f t="shared" si="40"/>
        <v>74999999.999999925</v>
      </c>
      <c r="BB33" s="114">
        <f t="shared" si="40"/>
        <v>73333333.333333254</v>
      </c>
      <c r="BC33" s="114">
        <f t="shared" si="40"/>
        <v>71666666.666666582</v>
      </c>
      <c r="BD33" s="114">
        <f t="shared" si="40"/>
        <v>69999999.999999911</v>
      </c>
      <c r="BE33" s="114">
        <f t="shared" si="40"/>
        <v>68333333.333333239</v>
      </c>
      <c r="BF33" s="114">
        <f t="shared" si="40"/>
        <v>66666666.666666575</v>
      </c>
      <c r="BG33" s="114">
        <f t="shared" si="40"/>
        <v>64999999.999999911</v>
      </c>
      <c r="BH33" s="114">
        <f t="shared" si="40"/>
        <v>63333333.333333246</v>
      </c>
      <c r="BI33" s="114">
        <f t="shared" si="40"/>
        <v>61666666.666666582</v>
      </c>
      <c r="BJ33" s="114">
        <f t="shared" si="40"/>
        <v>59999999.999999918</v>
      </c>
      <c r="BK33" s="114">
        <f t="shared" si="40"/>
        <v>58333333.333333254</v>
      </c>
      <c r="BL33" s="114">
        <f t="shared" si="40"/>
        <v>56666666.66666659</v>
      </c>
      <c r="BM33" s="114">
        <f t="shared" si="40"/>
        <v>54999999.999999925</v>
      </c>
      <c r="BN33" s="114">
        <f t="shared" si="40"/>
        <v>53333333.333333261</v>
      </c>
      <c r="BO33" s="114">
        <f t="shared" si="40"/>
        <v>51666666.666666597</v>
      </c>
      <c r="BP33" s="114">
        <f t="shared" si="40"/>
        <v>49999999.999999933</v>
      </c>
      <c r="BQ33" s="114">
        <f t="shared" si="40"/>
        <v>48333333.333333269</v>
      </c>
      <c r="BR33" s="114">
        <f t="shared" si="40"/>
        <v>46666666.666666605</v>
      </c>
      <c r="BS33" s="114">
        <f t="shared" si="40"/>
        <v>44999999.99999994</v>
      </c>
      <c r="BT33" s="114">
        <f t="shared" si="40"/>
        <v>43333333.333333276</v>
      </c>
      <c r="BU33" s="114">
        <f t="shared" si="40"/>
        <v>41666666.666666612</v>
      </c>
      <c r="BV33" s="114">
        <f t="shared" si="40"/>
        <v>39999999.999999948</v>
      </c>
      <c r="BW33" s="114">
        <f t="shared" si="40"/>
        <v>38333333.333333284</v>
      </c>
      <c r="BX33" s="114">
        <f t="shared" si="40"/>
        <v>36666666.666666619</v>
      </c>
      <c r="BY33" s="114">
        <f t="shared" si="40"/>
        <v>34999999.999999955</v>
      </c>
      <c r="BZ33" s="114">
        <f t="shared" si="40"/>
        <v>33333333.333333287</v>
      </c>
      <c r="CA33" s="114">
        <f t="shared" si="40"/>
        <v>31666666.666666619</v>
      </c>
      <c r="CB33" s="114">
        <f t="shared" si="40"/>
        <v>29999999.999999952</v>
      </c>
      <c r="CC33" s="114">
        <f t="shared" si="40"/>
        <v>28333333.333333284</v>
      </c>
      <c r="CD33" s="114">
        <f t="shared" si="40"/>
        <v>26666666.666666616</v>
      </c>
      <c r="CE33" s="114">
        <f t="shared" ref="CE33:DQ33" si="41">CD33+CE19-CE26</f>
        <v>24999999.999999948</v>
      </c>
      <c r="CF33" s="114">
        <f t="shared" si="41"/>
        <v>23333333.33333328</v>
      </c>
      <c r="CG33" s="114">
        <f t="shared" si="41"/>
        <v>21666666.666666612</v>
      </c>
      <c r="CH33" s="114">
        <f t="shared" si="41"/>
        <v>19999999.999999944</v>
      </c>
      <c r="CI33" s="114">
        <f t="shared" si="41"/>
        <v>18333333.333333276</v>
      </c>
      <c r="CJ33" s="114">
        <f t="shared" si="41"/>
        <v>16666666.66666661</v>
      </c>
      <c r="CK33" s="114">
        <f t="shared" si="41"/>
        <v>14999999.999999944</v>
      </c>
      <c r="CL33" s="114">
        <f t="shared" si="41"/>
        <v>13333333.333333278</v>
      </c>
      <c r="CM33" s="114">
        <f t="shared" si="41"/>
        <v>11666666.666666612</v>
      </c>
      <c r="CN33" s="114">
        <f t="shared" si="41"/>
        <v>9999999.999999946</v>
      </c>
      <c r="CO33" s="114">
        <f t="shared" si="41"/>
        <v>8333333.333333279</v>
      </c>
      <c r="CP33" s="114">
        <f t="shared" si="41"/>
        <v>6666666.666666612</v>
      </c>
      <c r="CQ33" s="114">
        <f t="shared" si="41"/>
        <v>4999999.9999999451</v>
      </c>
      <c r="CR33" s="114">
        <f t="shared" si="41"/>
        <v>3333333.3333332781</v>
      </c>
      <c r="CS33" s="114">
        <f t="shared" si="41"/>
        <v>1666666.6666666113</v>
      </c>
      <c r="CT33" s="114">
        <f t="shared" si="41"/>
        <v>0</v>
      </c>
      <c r="CU33" s="114">
        <f t="shared" si="41"/>
        <v>0</v>
      </c>
      <c r="CV33" s="114">
        <f t="shared" si="41"/>
        <v>0</v>
      </c>
      <c r="CW33" s="114">
        <f t="shared" si="41"/>
        <v>0</v>
      </c>
      <c r="CX33" s="114">
        <f t="shared" si="41"/>
        <v>0</v>
      </c>
      <c r="CY33" s="114">
        <f t="shared" si="41"/>
        <v>0</v>
      </c>
      <c r="CZ33" s="114">
        <f t="shared" si="41"/>
        <v>0</v>
      </c>
      <c r="DA33" s="114">
        <f t="shared" si="41"/>
        <v>0</v>
      </c>
      <c r="DB33" s="114">
        <f t="shared" si="41"/>
        <v>0</v>
      </c>
      <c r="DC33" s="114">
        <f t="shared" si="41"/>
        <v>0</v>
      </c>
      <c r="DD33" s="114">
        <f t="shared" si="41"/>
        <v>0</v>
      </c>
      <c r="DE33" s="114">
        <f t="shared" si="41"/>
        <v>0</v>
      </c>
      <c r="DF33" s="114">
        <f t="shared" si="41"/>
        <v>0</v>
      </c>
      <c r="DG33" s="114">
        <f t="shared" si="41"/>
        <v>0</v>
      </c>
      <c r="DH33" s="114">
        <f t="shared" si="41"/>
        <v>0</v>
      </c>
      <c r="DI33" s="114">
        <f t="shared" si="41"/>
        <v>0</v>
      </c>
      <c r="DJ33" s="114">
        <f t="shared" si="41"/>
        <v>0</v>
      </c>
      <c r="DK33" s="114">
        <f t="shared" si="41"/>
        <v>0</v>
      </c>
      <c r="DL33" s="114">
        <f t="shared" si="41"/>
        <v>0</v>
      </c>
      <c r="DM33" s="114">
        <f t="shared" si="41"/>
        <v>0</v>
      </c>
      <c r="DN33" s="114">
        <f t="shared" si="41"/>
        <v>0</v>
      </c>
      <c r="DO33" s="114">
        <f t="shared" si="41"/>
        <v>0</v>
      </c>
      <c r="DP33" s="114">
        <f t="shared" si="41"/>
        <v>0</v>
      </c>
      <c r="DQ33" s="115">
        <f t="shared" si="41"/>
        <v>0</v>
      </c>
    </row>
    <row r="34" spans="1:121" ht="18" customHeight="1" x14ac:dyDescent="0.3">
      <c r="A34" s="113" t="s">
        <v>215</v>
      </c>
      <c r="B34" s="114">
        <f t="shared" si="34"/>
        <v>0</v>
      </c>
      <c r="C34" s="114">
        <f t="shared" si="35"/>
        <v>0</v>
      </c>
      <c r="D34" s="114">
        <f t="shared" si="35"/>
        <v>0</v>
      </c>
      <c r="E34" s="114">
        <f t="shared" si="35"/>
        <v>0</v>
      </c>
      <c r="F34" s="114">
        <f t="shared" si="35"/>
        <v>0</v>
      </c>
      <c r="G34" s="114">
        <f t="shared" si="35"/>
        <v>0</v>
      </c>
      <c r="H34" s="114">
        <f t="shared" si="35"/>
        <v>0</v>
      </c>
      <c r="I34" s="114">
        <f t="shared" si="35"/>
        <v>0</v>
      </c>
      <c r="J34" s="114">
        <f t="shared" si="35"/>
        <v>0</v>
      </c>
      <c r="K34" s="114">
        <f t="shared" si="35"/>
        <v>0</v>
      </c>
      <c r="L34" s="114">
        <f t="shared" si="35"/>
        <v>0</v>
      </c>
      <c r="M34" s="114">
        <f t="shared" si="35"/>
        <v>0</v>
      </c>
      <c r="N34" s="114">
        <f t="shared" si="35"/>
        <v>0</v>
      </c>
      <c r="O34" s="114">
        <f t="shared" si="35"/>
        <v>0</v>
      </c>
      <c r="P34" s="114">
        <f t="shared" si="35"/>
        <v>0</v>
      </c>
      <c r="Q34" s="114">
        <f t="shared" si="35"/>
        <v>0</v>
      </c>
      <c r="R34" s="114">
        <f t="shared" si="35"/>
        <v>0</v>
      </c>
      <c r="S34" s="114">
        <f t="shared" ref="S34:CD34" si="42">R34+S20-S27</f>
        <v>0</v>
      </c>
      <c r="T34" s="114">
        <f t="shared" si="42"/>
        <v>0</v>
      </c>
      <c r="U34" s="114">
        <f t="shared" si="42"/>
        <v>0</v>
      </c>
      <c r="V34" s="114">
        <f t="shared" si="42"/>
        <v>0</v>
      </c>
      <c r="W34" s="114">
        <f t="shared" si="42"/>
        <v>0</v>
      </c>
      <c r="X34" s="114">
        <f t="shared" si="42"/>
        <v>0</v>
      </c>
      <c r="Y34" s="114">
        <f t="shared" si="42"/>
        <v>0</v>
      </c>
      <c r="Z34" s="114">
        <f t="shared" si="42"/>
        <v>0</v>
      </c>
      <c r="AA34" s="114">
        <f t="shared" si="42"/>
        <v>0</v>
      </c>
      <c r="AB34" s="114">
        <f t="shared" si="42"/>
        <v>0</v>
      </c>
      <c r="AC34" s="114">
        <f t="shared" si="42"/>
        <v>0</v>
      </c>
      <c r="AD34" s="114">
        <f t="shared" si="42"/>
        <v>0</v>
      </c>
      <c r="AE34" s="114">
        <f t="shared" si="42"/>
        <v>0</v>
      </c>
      <c r="AF34" s="114">
        <f t="shared" si="42"/>
        <v>0</v>
      </c>
      <c r="AG34" s="114">
        <f t="shared" si="42"/>
        <v>0</v>
      </c>
      <c r="AH34" s="114">
        <f t="shared" si="42"/>
        <v>0</v>
      </c>
      <c r="AI34" s="114">
        <f t="shared" si="42"/>
        <v>0</v>
      </c>
      <c r="AJ34" s="114">
        <f t="shared" si="42"/>
        <v>0</v>
      </c>
      <c r="AK34" s="114">
        <f t="shared" si="42"/>
        <v>0</v>
      </c>
      <c r="AL34" s="114">
        <f t="shared" si="42"/>
        <v>0</v>
      </c>
      <c r="AM34" s="114">
        <f t="shared" si="42"/>
        <v>0</v>
      </c>
      <c r="AN34" s="114">
        <f t="shared" si="42"/>
        <v>0</v>
      </c>
      <c r="AO34" s="114">
        <f t="shared" si="42"/>
        <v>0</v>
      </c>
      <c r="AP34" s="114">
        <f t="shared" si="42"/>
        <v>0</v>
      </c>
      <c r="AQ34" s="114">
        <f t="shared" si="42"/>
        <v>0</v>
      </c>
      <c r="AR34" s="114">
        <f t="shared" si="42"/>
        <v>0</v>
      </c>
      <c r="AS34" s="114">
        <f t="shared" si="42"/>
        <v>0</v>
      </c>
      <c r="AT34" s="114">
        <f t="shared" si="42"/>
        <v>0</v>
      </c>
      <c r="AU34" s="114">
        <f t="shared" si="42"/>
        <v>0</v>
      </c>
      <c r="AV34" s="114">
        <f t="shared" si="42"/>
        <v>0</v>
      </c>
      <c r="AW34" s="114">
        <f t="shared" si="42"/>
        <v>0</v>
      </c>
      <c r="AX34" s="114">
        <f t="shared" si="42"/>
        <v>0</v>
      </c>
      <c r="AY34" s="114">
        <f t="shared" si="42"/>
        <v>0</v>
      </c>
      <c r="AZ34" s="114">
        <f t="shared" si="42"/>
        <v>0</v>
      </c>
      <c r="BA34" s="114">
        <f t="shared" si="42"/>
        <v>0</v>
      </c>
      <c r="BB34" s="114">
        <f t="shared" si="42"/>
        <v>0</v>
      </c>
      <c r="BC34" s="114">
        <f t="shared" si="42"/>
        <v>0</v>
      </c>
      <c r="BD34" s="114">
        <f t="shared" si="42"/>
        <v>0</v>
      </c>
      <c r="BE34" s="114">
        <f t="shared" si="42"/>
        <v>0</v>
      </c>
      <c r="BF34" s="114">
        <f t="shared" si="42"/>
        <v>0</v>
      </c>
      <c r="BG34" s="114">
        <f t="shared" si="42"/>
        <v>0</v>
      </c>
      <c r="BH34" s="114">
        <f t="shared" si="42"/>
        <v>0</v>
      </c>
      <c r="BI34" s="114">
        <f t="shared" si="42"/>
        <v>0</v>
      </c>
      <c r="BJ34" s="114">
        <f t="shared" si="42"/>
        <v>65000000</v>
      </c>
      <c r="BK34" s="114">
        <f t="shared" si="42"/>
        <v>63916666.666666664</v>
      </c>
      <c r="BL34" s="114">
        <f t="shared" si="42"/>
        <v>62833333.333333328</v>
      </c>
      <c r="BM34" s="114">
        <f t="shared" si="42"/>
        <v>61749999.999999993</v>
      </c>
      <c r="BN34" s="114">
        <f t="shared" si="42"/>
        <v>60666666.666666657</v>
      </c>
      <c r="BO34" s="114">
        <f t="shared" si="42"/>
        <v>59583333.333333321</v>
      </c>
      <c r="BP34" s="114">
        <f t="shared" si="42"/>
        <v>58499999.999999985</v>
      </c>
      <c r="BQ34" s="114">
        <f t="shared" si="42"/>
        <v>57416666.666666649</v>
      </c>
      <c r="BR34" s="114">
        <f t="shared" si="42"/>
        <v>56333333.333333313</v>
      </c>
      <c r="BS34" s="114">
        <f t="shared" si="42"/>
        <v>55249999.999999978</v>
      </c>
      <c r="BT34" s="114">
        <f t="shared" si="42"/>
        <v>54166666.666666642</v>
      </c>
      <c r="BU34" s="114">
        <f t="shared" si="42"/>
        <v>53083333.333333306</v>
      </c>
      <c r="BV34" s="114">
        <f t="shared" si="42"/>
        <v>51999999.99999997</v>
      </c>
      <c r="BW34" s="114">
        <f t="shared" si="42"/>
        <v>50916666.666666634</v>
      </c>
      <c r="BX34" s="114">
        <f t="shared" si="42"/>
        <v>49833333.333333299</v>
      </c>
      <c r="BY34" s="114">
        <f t="shared" si="42"/>
        <v>48749999.999999963</v>
      </c>
      <c r="BZ34" s="114">
        <f t="shared" si="42"/>
        <v>47666666.666666627</v>
      </c>
      <c r="CA34" s="114">
        <f t="shared" si="42"/>
        <v>46583333.333333291</v>
      </c>
      <c r="CB34" s="114">
        <f t="shared" si="42"/>
        <v>45499999.999999955</v>
      </c>
      <c r="CC34" s="114">
        <f t="shared" si="42"/>
        <v>44416666.666666619</v>
      </c>
      <c r="CD34" s="114">
        <f t="shared" si="42"/>
        <v>43333333.333333284</v>
      </c>
      <c r="CE34" s="114">
        <f t="shared" ref="CE34:DQ34" si="43">CD34+CE20-CE27</f>
        <v>42249999.999999948</v>
      </c>
      <c r="CF34" s="114">
        <f t="shared" si="43"/>
        <v>41166666.666666612</v>
      </c>
      <c r="CG34" s="114">
        <f t="shared" si="43"/>
        <v>40083333.333333276</v>
      </c>
      <c r="CH34" s="114">
        <f t="shared" si="43"/>
        <v>38999999.99999994</v>
      </c>
      <c r="CI34" s="114">
        <f t="shared" si="43"/>
        <v>37916666.666666605</v>
      </c>
      <c r="CJ34" s="114">
        <f t="shared" si="43"/>
        <v>36833333.333333269</v>
      </c>
      <c r="CK34" s="114">
        <f t="shared" si="43"/>
        <v>35749999.999999933</v>
      </c>
      <c r="CL34" s="114">
        <f t="shared" si="43"/>
        <v>34666666.666666597</v>
      </c>
      <c r="CM34" s="114">
        <f t="shared" si="43"/>
        <v>33583333.333333261</v>
      </c>
      <c r="CN34" s="114">
        <f t="shared" si="43"/>
        <v>32499999.999999929</v>
      </c>
      <c r="CO34" s="114">
        <f t="shared" si="43"/>
        <v>31416666.666666597</v>
      </c>
      <c r="CP34" s="114">
        <f t="shared" si="43"/>
        <v>30333333.333333265</v>
      </c>
      <c r="CQ34" s="114">
        <f t="shared" si="43"/>
        <v>29249999.999999933</v>
      </c>
      <c r="CR34" s="114">
        <f t="shared" si="43"/>
        <v>28166666.666666601</v>
      </c>
      <c r="CS34" s="114">
        <f t="shared" si="43"/>
        <v>27083333.333333269</v>
      </c>
      <c r="CT34" s="114">
        <f t="shared" si="43"/>
        <v>25999999.999999937</v>
      </c>
      <c r="CU34" s="114">
        <f t="shared" si="43"/>
        <v>24916666.666666605</v>
      </c>
      <c r="CV34" s="114">
        <f t="shared" si="43"/>
        <v>23833333.333333272</v>
      </c>
      <c r="CW34" s="114">
        <f t="shared" si="43"/>
        <v>22749999.99999994</v>
      </c>
      <c r="CX34" s="114">
        <f t="shared" si="43"/>
        <v>21666666.666666608</v>
      </c>
      <c r="CY34" s="114">
        <f t="shared" si="43"/>
        <v>20583333.333333276</v>
      </c>
      <c r="CZ34" s="114">
        <f t="shared" si="43"/>
        <v>19499999.999999944</v>
      </c>
      <c r="DA34" s="114">
        <f t="shared" si="43"/>
        <v>18416666.666666612</v>
      </c>
      <c r="DB34" s="114">
        <f t="shared" si="43"/>
        <v>17333333.33333328</v>
      </c>
      <c r="DC34" s="114">
        <f t="shared" si="43"/>
        <v>16249999.999999946</v>
      </c>
      <c r="DD34" s="114">
        <f t="shared" si="43"/>
        <v>15166666.666666612</v>
      </c>
      <c r="DE34" s="114">
        <f t="shared" si="43"/>
        <v>14083333.333333278</v>
      </c>
      <c r="DF34" s="114">
        <f t="shared" si="43"/>
        <v>12999999.999999944</v>
      </c>
      <c r="DG34" s="114">
        <f t="shared" si="43"/>
        <v>11916666.66666661</v>
      </c>
      <c r="DH34" s="114">
        <f t="shared" si="43"/>
        <v>10833333.333333276</v>
      </c>
      <c r="DI34" s="114">
        <f t="shared" si="43"/>
        <v>9749999.9999999423</v>
      </c>
      <c r="DJ34" s="114">
        <f t="shared" si="43"/>
        <v>8666666.6666666083</v>
      </c>
      <c r="DK34" s="114">
        <f t="shared" si="43"/>
        <v>7583333.3333332753</v>
      </c>
      <c r="DL34" s="114">
        <f t="shared" si="43"/>
        <v>6499999.9999999423</v>
      </c>
      <c r="DM34" s="114">
        <f t="shared" si="43"/>
        <v>5416666.6666666092</v>
      </c>
      <c r="DN34" s="114">
        <f t="shared" si="43"/>
        <v>4333333.3333332762</v>
      </c>
      <c r="DO34" s="114">
        <f t="shared" si="43"/>
        <v>3249999.9999999432</v>
      </c>
      <c r="DP34" s="114">
        <f t="shared" si="43"/>
        <v>2166666.6666666102</v>
      </c>
      <c r="DQ34" s="115">
        <f t="shared" si="43"/>
        <v>1083333.3333332769</v>
      </c>
    </row>
    <row r="35" spans="1:121" s="74" customFormat="1" ht="18" customHeight="1" thickBot="1" x14ac:dyDescent="0.35">
      <c r="A35" s="187" t="s">
        <v>216</v>
      </c>
      <c r="B35" s="188">
        <f t="shared" si="34"/>
        <v>0</v>
      </c>
      <c r="C35" s="188">
        <f t="shared" si="35"/>
        <v>0</v>
      </c>
      <c r="D35" s="188">
        <f t="shared" si="35"/>
        <v>0</v>
      </c>
      <c r="E35" s="188">
        <f t="shared" si="35"/>
        <v>0</v>
      </c>
      <c r="F35" s="188">
        <f t="shared" si="35"/>
        <v>0</v>
      </c>
      <c r="G35" s="188">
        <f t="shared" si="35"/>
        <v>0</v>
      </c>
      <c r="H35" s="188">
        <f t="shared" si="35"/>
        <v>0</v>
      </c>
      <c r="I35" s="188">
        <f t="shared" si="35"/>
        <v>0</v>
      </c>
      <c r="J35" s="188">
        <f t="shared" si="35"/>
        <v>0</v>
      </c>
      <c r="K35" s="188">
        <f t="shared" si="35"/>
        <v>0</v>
      </c>
      <c r="L35" s="188">
        <f t="shared" si="35"/>
        <v>0</v>
      </c>
      <c r="M35" s="188">
        <f t="shared" si="35"/>
        <v>0</v>
      </c>
      <c r="N35" s="188">
        <f t="shared" si="35"/>
        <v>0</v>
      </c>
      <c r="O35" s="188">
        <f t="shared" si="35"/>
        <v>0</v>
      </c>
      <c r="P35" s="188">
        <f t="shared" si="35"/>
        <v>0</v>
      </c>
      <c r="Q35" s="188">
        <f t="shared" si="35"/>
        <v>0</v>
      </c>
      <c r="R35" s="188">
        <f t="shared" si="35"/>
        <v>0</v>
      </c>
      <c r="S35" s="188">
        <f t="shared" ref="S35:CD35" si="44">R35+S21-S28</f>
        <v>0</v>
      </c>
      <c r="T35" s="188">
        <f t="shared" si="44"/>
        <v>0</v>
      </c>
      <c r="U35" s="188">
        <f t="shared" si="44"/>
        <v>0</v>
      </c>
      <c r="V35" s="188">
        <f t="shared" si="44"/>
        <v>0</v>
      </c>
      <c r="W35" s="188">
        <f t="shared" si="44"/>
        <v>0</v>
      </c>
      <c r="X35" s="188">
        <f t="shared" si="44"/>
        <v>0</v>
      </c>
      <c r="Y35" s="188">
        <f t="shared" si="44"/>
        <v>0</v>
      </c>
      <c r="Z35" s="188">
        <f t="shared" si="44"/>
        <v>0</v>
      </c>
      <c r="AA35" s="188">
        <f t="shared" si="44"/>
        <v>0</v>
      </c>
      <c r="AB35" s="188">
        <f t="shared" si="44"/>
        <v>0</v>
      </c>
      <c r="AC35" s="188">
        <f t="shared" si="44"/>
        <v>0</v>
      </c>
      <c r="AD35" s="188">
        <f t="shared" si="44"/>
        <v>0</v>
      </c>
      <c r="AE35" s="188">
        <f t="shared" si="44"/>
        <v>0</v>
      </c>
      <c r="AF35" s="188">
        <f t="shared" si="44"/>
        <v>0</v>
      </c>
      <c r="AG35" s="188">
        <f t="shared" si="44"/>
        <v>0</v>
      </c>
      <c r="AH35" s="188">
        <f t="shared" si="44"/>
        <v>0</v>
      </c>
      <c r="AI35" s="188">
        <f t="shared" si="44"/>
        <v>0</v>
      </c>
      <c r="AJ35" s="188">
        <f t="shared" si="44"/>
        <v>0</v>
      </c>
      <c r="AK35" s="188">
        <f t="shared" si="44"/>
        <v>0</v>
      </c>
      <c r="AL35" s="188">
        <f t="shared" si="44"/>
        <v>0</v>
      </c>
      <c r="AM35" s="188">
        <f t="shared" si="44"/>
        <v>0</v>
      </c>
      <c r="AN35" s="188">
        <f t="shared" si="44"/>
        <v>0</v>
      </c>
      <c r="AO35" s="188">
        <f t="shared" si="44"/>
        <v>0</v>
      </c>
      <c r="AP35" s="188">
        <f t="shared" si="44"/>
        <v>0</v>
      </c>
      <c r="AQ35" s="188">
        <f t="shared" si="44"/>
        <v>0</v>
      </c>
      <c r="AR35" s="188">
        <f t="shared" si="44"/>
        <v>0</v>
      </c>
      <c r="AS35" s="188">
        <f t="shared" si="44"/>
        <v>0</v>
      </c>
      <c r="AT35" s="188">
        <f t="shared" si="44"/>
        <v>0</v>
      </c>
      <c r="AU35" s="188">
        <f t="shared" si="44"/>
        <v>0</v>
      </c>
      <c r="AV35" s="188">
        <f t="shared" si="44"/>
        <v>0</v>
      </c>
      <c r="AW35" s="188">
        <f t="shared" si="44"/>
        <v>0</v>
      </c>
      <c r="AX35" s="188">
        <f t="shared" si="44"/>
        <v>0</v>
      </c>
      <c r="AY35" s="188">
        <f t="shared" si="44"/>
        <v>0</v>
      </c>
      <c r="AZ35" s="188">
        <f t="shared" si="44"/>
        <v>0</v>
      </c>
      <c r="BA35" s="188">
        <f t="shared" si="44"/>
        <v>0</v>
      </c>
      <c r="BB35" s="188">
        <f t="shared" si="44"/>
        <v>0</v>
      </c>
      <c r="BC35" s="188">
        <f t="shared" si="44"/>
        <v>0</v>
      </c>
      <c r="BD35" s="188">
        <f t="shared" si="44"/>
        <v>0</v>
      </c>
      <c r="BE35" s="188">
        <f t="shared" si="44"/>
        <v>0</v>
      </c>
      <c r="BF35" s="188">
        <f t="shared" si="44"/>
        <v>0</v>
      </c>
      <c r="BG35" s="188">
        <f t="shared" si="44"/>
        <v>0</v>
      </c>
      <c r="BH35" s="188">
        <f t="shared" si="44"/>
        <v>0</v>
      </c>
      <c r="BI35" s="188">
        <f t="shared" si="44"/>
        <v>0</v>
      </c>
      <c r="BJ35" s="188">
        <f t="shared" si="44"/>
        <v>0</v>
      </c>
      <c r="BK35" s="188">
        <f t="shared" si="44"/>
        <v>0</v>
      </c>
      <c r="BL35" s="188">
        <f t="shared" si="44"/>
        <v>0</v>
      </c>
      <c r="BM35" s="188">
        <f t="shared" si="44"/>
        <v>0</v>
      </c>
      <c r="BN35" s="188">
        <f t="shared" si="44"/>
        <v>0</v>
      </c>
      <c r="BO35" s="188">
        <f t="shared" si="44"/>
        <v>0</v>
      </c>
      <c r="BP35" s="188">
        <f t="shared" si="44"/>
        <v>0</v>
      </c>
      <c r="BQ35" s="188">
        <f t="shared" si="44"/>
        <v>0</v>
      </c>
      <c r="BR35" s="188">
        <f t="shared" si="44"/>
        <v>0</v>
      </c>
      <c r="BS35" s="188">
        <f t="shared" si="44"/>
        <v>0</v>
      </c>
      <c r="BT35" s="188">
        <f t="shared" si="44"/>
        <v>0</v>
      </c>
      <c r="BU35" s="188">
        <f t="shared" si="44"/>
        <v>0</v>
      </c>
      <c r="BV35" s="188">
        <f t="shared" si="44"/>
        <v>0</v>
      </c>
      <c r="BW35" s="188">
        <f t="shared" si="44"/>
        <v>0</v>
      </c>
      <c r="BX35" s="188">
        <f t="shared" si="44"/>
        <v>0</v>
      </c>
      <c r="BY35" s="188">
        <f t="shared" si="44"/>
        <v>0</v>
      </c>
      <c r="BZ35" s="188">
        <f t="shared" si="44"/>
        <v>0</v>
      </c>
      <c r="CA35" s="188">
        <f t="shared" si="44"/>
        <v>0</v>
      </c>
      <c r="CB35" s="188">
        <f t="shared" si="44"/>
        <v>0</v>
      </c>
      <c r="CC35" s="188">
        <f t="shared" si="44"/>
        <v>0</v>
      </c>
      <c r="CD35" s="188">
        <f t="shared" si="44"/>
        <v>0</v>
      </c>
      <c r="CE35" s="188">
        <f t="shared" ref="CE35:DQ35" si="45">CD35+CE21-CE28</f>
        <v>0</v>
      </c>
      <c r="CF35" s="188">
        <f t="shared" si="45"/>
        <v>0</v>
      </c>
      <c r="CG35" s="188">
        <f t="shared" si="45"/>
        <v>0</v>
      </c>
      <c r="CH35" s="188">
        <f t="shared" si="45"/>
        <v>30000000</v>
      </c>
      <c r="CI35" s="188">
        <f t="shared" si="45"/>
        <v>29500000</v>
      </c>
      <c r="CJ35" s="188">
        <f t="shared" si="45"/>
        <v>29000000</v>
      </c>
      <c r="CK35" s="188">
        <f t="shared" si="45"/>
        <v>28500000</v>
      </c>
      <c r="CL35" s="188">
        <f t="shared" si="45"/>
        <v>28000000</v>
      </c>
      <c r="CM35" s="188">
        <f t="shared" si="45"/>
        <v>27500000</v>
      </c>
      <c r="CN35" s="188">
        <f t="shared" si="45"/>
        <v>27000000</v>
      </c>
      <c r="CO35" s="188">
        <f t="shared" si="45"/>
        <v>26500000</v>
      </c>
      <c r="CP35" s="188">
        <f t="shared" si="45"/>
        <v>26000000</v>
      </c>
      <c r="CQ35" s="188">
        <f t="shared" si="45"/>
        <v>25500000</v>
      </c>
      <c r="CR35" s="188">
        <f t="shared" si="45"/>
        <v>25000000</v>
      </c>
      <c r="CS35" s="188">
        <f t="shared" si="45"/>
        <v>24500000</v>
      </c>
      <c r="CT35" s="188">
        <f t="shared" si="45"/>
        <v>24000000</v>
      </c>
      <c r="CU35" s="188">
        <f t="shared" si="45"/>
        <v>23500000</v>
      </c>
      <c r="CV35" s="188">
        <f t="shared" si="45"/>
        <v>23000000</v>
      </c>
      <c r="CW35" s="188">
        <f t="shared" si="45"/>
        <v>22500000</v>
      </c>
      <c r="CX35" s="188">
        <f t="shared" si="45"/>
        <v>22000000</v>
      </c>
      <c r="CY35" s="188">
        <f t="shared" si="45"/>
        <v>21500000</v>
      </c>
      <c r="CZ35" s="188">
        <f t="shared" si="45"/>
        <v>21000000</v>
      </c>
      <c r="DA35" s="188">
        <f t="shared" si="45"/>
        <v>20500000</v>
      </c>
      <c r="DB35" s="188">
        <f t="shared" si="45"/>
        <v>20000000</v>
      </c>
      <c r="DC35" s="188">
        <f t="shared" si="45"/>
        <v>19500000</v>
      </c>
      <c r="DD35" s="188">
        <f t="shared" si="45"/>
        <v>19000000</v>
      </c>
      <c r="DE35" s="188">
        <f t="shared" si="45"/>
        <v>18500000</v>
      </c>
      <c r="DF35" s="188">
        <f t="shared" si="45"/>
        <v>18000000</v>
      </c>
      <c r="DG35" s="188">
        <f t="shared" si="45"/>
        <v>17500000</v>
      </c>
      <c r="DH35" s="188">
        <f t="shared" si="45"/>
        <v>17000000</v>
      </c>
      <c r="DI35" s="188">
        <f t="shared" si="45"/>
        <v>16500000</v>
      </c>
      <c r="DJ35" s="188">
        <f t="shared" si="45"/>
        <v>16000000</v>
      </c>
      <c r="DK35" s="188">
        <f t="shared" si="45"/>
        <v>15500000</v>
      </c>
      <c r="DL35" s="188">
        <f t="shared" si="45"/>
        <v>15000000</v>
      </c>
      <c r="DM35" s="188">
        <f t="shared" si="45"/>
        <v>14500000</v>
      </c>
      <c r="DN35" s="188">
        <f t="shared" si="45"/>
        <v>14000000</v>
      </c>
      <c r="DO35" s="188">
        <f t="shared" si="45"/>
        <v>13500000</v>
      </c>
      <c r="DP35" s="188">
        <f t="shared" si="45"/>
        <v>13000000</v>
      </c>
      <c r="DQ35" s="189">
        <f t="shared" si="45"/>
        <v>12500000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R49"/>
  <sheetViews>
    <sheetView workbookViewId="0">
      <pane xSplit="2" ySplit="3" topLeftCell="C4" activePane="bottomRight" state="frozen"/>
      <selection activeCell="C48" sqref="C48"/>
      <selection pane="topRight" activeCell="C48" sqref="C48"/>
      <selection pane="bottomLeft" activeCell="C48" sqref="C48"/>
      <selection pane="bottomRight" activeCell="B5" sqref="B5"/>
    </sheetView>
  </sheetViews>
  <sheetFormatPr defaultRowHeight="14.4" x14ac:dyDescent="0.3"/>
  <cols>
    <col min="1" max="1" width="6.33203125" style="16" customWidth="1"/>
    <col min="2" max="2" width="41.6640625" customWidth="1"/>
    <col min="3" max="122" width="13.6640625" customWidth="1"/>
  </cols>
  <sheetData>
    <row r="1" spans="1:122" ht="18" x14ac:dyDescent="0.35">
      <c r="A1" s="15" t="s">
        <v>75</v>
      </c>
    </row>
    <row r="2" spans="1:122" ht="15" thickBot="1" x14ac:dyDescent="0.35">
      <c r="A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</row>
    <row r="3" spans="1:122" s="30" customFormat="1" ht="19.95" customHeight="1" x14ac:dyDescent="0.3">
      <c r="A3" s="29" t="s">
        <v>34</v>
      </c>
      <c r="B3" s="29" t="s">
        <v>35</v>
      </c>
      <c r="C3" s="29">
        <v>42005</v>
      </c>
      <c r="D3" s="29">
        <v>42036</v>
      </c>
      <c r="E3" s="29">
        <v>42064</v>
      </c>
      <c r="F3" s="29">
        <v>42095</v>
      </c>
      <c r="G3" s="29">
        <v>42125</v>
      </c>
      <c r="H3" s="29">
        <v>42156</v>
      </c>
      <c r="I3" s="29">
        <v>42186</v>
      </c>
      <c r="J3" s="29">
        <v>42217</v>
      </c>
      <c r="K3" s="29">
        <v>42248</v>
      </c>
      <c r="L3" s="29">
        <v>42278</v>
      </c>
      <c r="M3" s="29">
        <v>42309</v>
      </c>
      <c r="N3" s="29">
        <v>42339</v>
      </c>
      <c r="O3" s="29">
        <v>42370</v>
      </c>
      <c r="P3" s="29">
        <v>42401</v>
      </c>
      <c r="Q3" s="29">
        <v>42430</v>
      </c>
      <c r="R3" s="29">
        <v>42461</v>
      </c>
      <c r="S3" s="29">
        <v>42491</v>
      </c>
      <c r="T3" s="29">
        <v>42522</v>
      </c>
      <c r="U3" s="29">
        <v>42552</v>
      </c>
      <c r="V3" s="29">
        <v>42583</v>
      </c>
      <c r="W3" s="29">
        <v>42614</v>
      </c>
      <c r="X3" s="29">
        <v>42644</v>
      </c>
      <c r="Y3" s="29">
        <v>42675</v>
      </c>
      <c r="Z3" s="29">
        <v>42705</v>
      </c>
      <c r="AA3" s="29">
        <v>42736</v>
      </c>
      <c r="AB3" s="29">
        <v>42767</v>
      </c>
      <c r="AC3" s="29">
        <v>42795</v>
      </c>
      <c r="AD3" s="29">
        <v>42826</v>
      </c>
      <c r="AE3" s="29">
        <v>42856</v>
      </c>
      <c r="AF3" s="29">
        <v>42887</v>
      </c>
      <c r="AG3" s="29">
        <v>42917</v>
      </c>
      <c r="AH3" s="29">
        <v>42948</v>
      </c>
      <c r="AI3" s="29">
        <v>42979</v>
      </c>
      <c r="AJ3" s="29">
        <v>43009</v>
      </c>
      <c r="AK3" s="29">
        <v>43040</v>
      </c>
      <c r="AL3" s="29">
        <v>43070</v>
      </c>
      <c r="AM3" s="29">
        <v>43101</v>
      </c>
      <c r="AN3" s="29">
        <v>43132</v>
      </c>
      <c r="AO3" s="29">
        <v>43160</v>
      </c>
      <c r="AP3" s="29">
        <v>43191</v>
      </c>
      <c r="AQ3" s="29">
        <v>43221</v>
      </c>
      <c r="AR3" s="29">
        <v>43252</v>
      </c>
      <c r="AS3" s="29">
        <v>43282</v>
      </c>
      <c r="AT3" s="29">
        <v>43313</v>
      </c>
      <c r="AU3" s="29">
        <v>43344</v>
      </c>
      <c r="AV3" s="29">
        <v>43374</v>
      </c>
      <c r="AW3" s="29">
        <v>43405</v>
      </c>
      <c r="AX3" s="29">
        <v>43435</v>
      </c>
      <c r="AY3" s="29">
        <v>43466</v>
      </c>
      <c r="AZ3" s="29">
        <v>43497</v>
      </c>
      <c r="BA3" s="29">
        <v>43525</v>
      </c>
      <c r="BB3" s="29">
        <v>43556</v>
      </c>
      <c r="BC3" s="29">
        <v>43586</v>
      </c>
      <c r="BD3" s="29">
        <v>43617</v>
      </c>
      <c r="BE3" s="29">
        <v>43647</v>
      </c>
      <c r="BF3" s="29">
        <v>43678</v>
      </c>
      <c r="BG3" s="29">
        <v>43709</v>
      </c>
      <c r="BH3" s="29">
        <v>43739</v>
      </c>
      <c r="BI3" s="29">
        <v>43770</v>
      </c>
      <c r="BJ3" s="29">
        <v>43800</v>
      </c>
      <c r="BK3" s="29">
        <v>43831</v>
      </c>
      <c r="BL3" s="29">
        <v>43862</v>
      </c>
      <c r="BM3" s="29">
        <v>43891</v>
      </c>
      <c r="BN3" s="29">
        <v>43922</v>
      </c>
      <c r="BO3" s="29">
        <v>43952</v>
      </c>
      <c r="BP3" s="29">
        <v>43983</v>
      </c>
      <c r="BQ3" s="29">
        <v>44013</v>
      </c>
      <c r="BR3" s="29">
        <v>44044</v>
      </c>
      <c r="BS3" s="29">
        <v>44075</v>
      </c>
      <c r="BT3" s="29">
        <v>44105</v>
      </c>
      <c r="BU3" s="29">
        <v>44136</v>
      </c>
      <c r="BV3" s="29">
        <v>44166</v>
      </c>
      <c r="BW3" s="29">
        <v>44197</v>
      </c>
      <c r="BX3" s="29">
        <v>44228</v>
      </c>
      <c r="BY3" s="29">
        <v>44256</v>
      </c>
      <c r="BZ3" s="29">
        <v>44287</v>
      </c>
      <c r="CA3" s="29">
        <v>44317</v>
      </c>
      <c r="CB3" s="29">
        <v>44348</v>
      </c>
      <c r="CC3" s="29">
        <v>44378</v>
      </c>
      <c r="CD3" s="29">
        <v>44409</v>
      </c>
      <c r="CE3" s="29">
        <v>44440</v>
      </c>
      <c r="CF3" s="29">
        <v>44470</v>
      </c>
      <c r="CG3" s="29">
        <v>44501</v>
      </c>
      <c r="CH3" s="29">
        <v>44531</v>
      </c>
      <c r="CI3" s="29">
        <v>44562</v>
      </c>
      <c r="CJ3" s="29">
        <v>44593</v>
      </c>
      <c r="CK3" s="29">
        <v>44621</v>
      </c>
      <c r="CL3" s="29">
        <v>44652</v>
      </c>
      <c r="CM3" s="29">
        <v>44682</v>
      </c>
      <c r="CN3" s="29">
        <v>44713</v>
      </c>
      <c r="CO3" s="29">
        <v>44743</v>
      </c>
      <c r="CP3" s="29">
        <v>44774</v>
      </c>
      <c r="CQ3" s="29">
        <v>44805</v>
      </c>
      <c r="CR3" s="29">
        <v>44835</v>
      </c>
      <c r="CS3" s="29">
        <v>44866</v>
      </c>
      <c r="CT3" s="29">
        <v>44896</v>
      </c>
      <c r="CU3" s="29">
        <v>44927</v>
      </c>
      <c r="CV3" s="29">
        <v>44958</v>
      </c>
      <c r="CW3" s="29">
        <v>44986</v>
      </c>
      <c r="CX3" s="29">
        <v>45017</v>
      </c>
      <c r="CY3" s="29">
        <v>45047</v>
      </c>
      <c r="CZ3" s="29">
        <v>45078</v>
      </c>
      <c r="DA3" s="29">
        <v>45108</v>
      </c>
      <c r="DB3" s="29">
        <v>45139</v>
      </c>
      <c r="DC3" s="29">
        <v>45170</v>
      </c>
      <c r="DD3" s="29">
        <v>45200</v>
      </c>
      <c r="DE3" s="29">
        <v>45231</v>
      </c>
      <c r="DF3" s="29">
        <v>45261</v>
      </c>
      <c r="DG3" s="29">
        <v>45292</v>
      </c>
      <c r="DH3" s="29">
        <v>45323</v>
      </c>
      <c r="DI3" s="29">
        <v>45352</v>
      </c>
      <c r="DJ3" s="29">
        <v>45383</v>
      </c>
      <c r="DK3" s="29">
        <v>45413</v>
      </c>
      <c r="DL3" s="29">
        <v>45444</v>
      </c>
      <c r="DM3" s="29">
        <v>45474</v>
      </c>
      <c r="DN3" s="29">
        <v>45505</v>
      </c>
      <c r="DO3" s="29">
        <v>45536</v>
      </c>
      <c r="DP3" s="29">
        <v>45566</v>
      </c>
      <c r="DQ3" s="29">
        <v>45597</v>
      </c>
      <c r="DR3" s="29">
        <v>45627</v>
      </c>
    </row>
    <row r="4" spans="1:122" s="4" customFormat="1" ht="18" customHeight="1" x14ac:dyDescent="0.3">
      <c r="A4" s="19">
        <v>1000</v>
      </c>
      <c r="B4" s="20" t="s">
        <v>36</v>
      </c>
      <c r="C4" s="9">
        <f>SUM(C5:C6)</f>
        <v>18828000</v>
      </c>
      <c r="D4" s="9">
        <f t="shared" ref="D4:BO4" si="0">SUM(D5:D6)</f>
        <v>18828000</v>
      </c>
      <c r="E4" s="9">
        <f t="shared" si="0"/>
        <v>20397000</v>
      </c>
      <c r="F4" s="9">
        <f t="shared" si="0"/>
        <v>21966000.000000004</v>
      </c>
      <c r="G4" s="9">
        <f t="shared" si="0"/>
        <v>23535000</v>
      </c>
      <c r="H4" s="9">
        <f t="shared" si="0"/>
        <v>25104000</v>
      </c>
      <c r="I4" s="9">
        <f t="shared" si="0"/>
        <v>26673000.000000004</v>
      </c>
      <c r="J4" s="9">
        <f t="shared" si="0"/>
        <v>26673000.000000004</v>
      </c>
      <c r="K4" s="9">
        <f t="shared" si="0"/>
        <v>28242000</v>
      </c>
      <c r="L4" s="9">
        <f t="shared" si="0"/>
        <v>31380000</v>
      </c>
      <c r="M4" s="9">
        <f t="shared" si="0"/>
        <v>34518000</v>
      </c>
      <c r="N4" s="9">
        <f t="shared" si="0"/>
        <v>37656000</v>
      </c>
      <c r="O4" s="9">
        <f t="shared" si="0"/>
        <v>24907896</v>
      </c>
      <c r="P4" s="9">
        <f t="shared" si="0"/>
        <v>24907896</v>
      </c>
      <c r="Q4" s="9">
        <f t="shared" si="0"/>
        <v>26983554</v>
      </c>
      <c r="R4" s="9">
        <f t="shared" si="0"/>
        <v>29059212.000000004</v>
      </c>
      <c r="S4" s="9">
        <f t="shared" si="0"/>
        <v>31134870</v>
      </c>
      <c r="T4" s="9">
        <f t="shared" si="0"/>
        <v>33210528</v>
      </c>
      <c r="U4" s="9">
        <f t="shared" si="0"/>
        <v>35286186</v>
      </c>
      <c r="V4" s="9">
        <f t="shared" si="0"/>
        <v>35286186</v>
      </c>
      <c r="W4" s="9">
        <f t="shared" si="0"/>
        <v>37361844</v>
      </c>
      <c r="X4" s="9">
        <f t="shared" si="0"/>
        <v>41513160</v>
      </c>
      <c r="Y4" s="9">
        <f t="shared" si="0"/>
        <v>45664476</v>
      </c>
      <c r="Z4" s="9">
        <f t="shared" si="0"/>
        <v>49815792</v>
      </c>
      <c r="AA4" s="9">
        <f t="shared" si="0"/>
        <v>33349689.359999999</v>
      </c>
      <c r="AB4" s="9">
        <f t="shared" si="0"/>
        <v>33349689.359999999</v>
      </c>
      <c r="AC4" s="9">
        <f t="shared" si="0"/>
        <v>36128830.140000001</v>
      </c>
      <c r="AD4" s="9">
        <f t="shared" si="0"/>
        <v>38907970.920000002</v>
      </c>
      <c r="AE4" s="9">
        <f t="shared" si="0"/>
        <v>41687111.699999996</v>
      </c>
      <c r="AF4" s="9">
        <f t="shared" si="0"/>
        <v>44466252.480000004</v>
      </c>
      <c r="AG4" s="9">
        <f t="shared" si="0"/>
        <v>47245393.260000005</v>
      </c>
      <c r="AH4" s="9">
        <f t="shared" si="0"/>
        <v>47245393.260000005</v>
      </c>
      <c r="AI4" s="9">
        <f t="shared" si="0"/>
        <v>50024534.039999999</v>
      </c>
      <c r="AJ4" s="9">
        <f t="shared" si="0"/>
        <v>55582815.600000001</v>
      </c>
      <c r="AK4" s="9">
        <f t="shared" si="0"/>
        <v>61141097.160000004</v>
      </c>
      <c r="AL4" s="9">
        <f t="shared" si="0"/>
        <v>66699378.719999999</v>
      </c>
      <c r="AM4" s="9">
        <f t="shared" si="0"/>
        <v>42545412</v>
      </c>
      <c r="AN4" s="9">
        <f t="shared" si="0"/>
        <v>42545412</v>
      </c>
      <c r="AO4" s="9">
        <f t="shared" si="0"/>
        <v>46090863</v>
      </c>
      <c r="AP4" s="9">
        <f t="shared" si="0"/>
        <v>49636314.000000007</v>
      </c>
      <c r="AQ4" s="9">
        <f t="shared" si="0"/>
        <v>53181765</v>
      </c>
      <c r="AR4" s="9">
        <f t="shared" si="0"/>
        <v>56727216</v>
      </c>
      <c r="AS4" s="9">
        <f t="shared" si="0"/>
        <v>60272667.000000007</v>
      </c>
      <c r="AT4" s="9">
        <f t="shared" si="0"/>
        <v>60272667.000000007</v>
      </c>
      <c r="AU4" s="9">
        <f t="shared" si="0"/>
        <v>63818118</v>
      </c>
      <c r="AV4" s="9">
        <f t="shared" si="0"/>
        <v>70909020</v>
      </c>
      <c r="AW4" s="9">
        <f t="shared" si="0"/>
        <v>77999922</v>
      </c>
      <c r="AX4" s="9">
        <f t="shared" si="0"/>
        <v>85090824</v>
      </c>
      <c r="AY4" s="9">
        <f t="shared" si="0"/>
        <v>55522203.75</v>
      </c>
      <c r="AZ4" s="9">
        <f t="shared" si="0"/>
        <v>55522203.75</v>
      </c>
      <c r="BA4" s="9">
        <f t="shared" si="0"/>
        <v>60149054.0625</v>
      </c>
      <c r="BB4" s="9">
        <f t="shared" si="0"/>
        <v>64775904.375000007</v>
      </c>
      <c r="BC4" s="9">
        <f t="shared" si="0"/>
        <v>69402754.6875</v>
      </c>
      <c r="BD4" s="9">
        <f t="shared" si="0"/>
        <v>74029605</v>
      </c>
      <c r="BE4" s="9">
        <f t="shared" si="0"/>
        <v>78656455.3125</v>
      </c>
      <c r="BF4" s="9">
        <f t="shared" si="0"/>
        <v>78656455.3125</v>
      </c>
      <c r="BG4" s="9">
        <f t="shared" si="0"/>
        <v>83283305.625</v>
      </c>
      <c r="BH4" s="9">
        <f t="shared" si="0"/>
        <v>92537006.25</v>
      </c>
      <c r="BI4" s="9">
        <f t="shared" si="0"/>
        <v>101790706.875</v>
      </c>
      <c r="BJ4" s="9">
        <f t="shared" si="0"/>
        <v>111044407.5</v>
      </c>
      <c r="BK4" s="9">
        <f t="shared" si="0"/>
        <v>71045910</v>
      </c>
      <c r="BL4" s="9">
        <f t="shared" si="0"/>
        <v>71045910</v>
      </c>
      <c r="BM4" s="9">
        <f t="shared" si="0"/>
        <v>76966402.5</v>
      </c>
      <c r="BN4" s="9">
        <f t="shared" si="0"/>
        <v>82886895.000000015</v>
      </c>
      <c r="BO4" s="9">
        <f t="shared" si="0"/>
        <v>88807387.5</v>
      </c>
      <c r="BP4" s="9">
        <f t="shared" ref="BP4:DR4" si="1">SUM(BP5:BP6)</f>
        <v>94727880</v>
      </c>
      <c r="BQ4" s="9">
        <f t="shared" si="1"/>
        <v>100648372.5</v>
      </c>
      <c r="BR4" s="9">
        <f t="shared" si="1"/>
        <v>100648372.5</v>
      </c>
      <c r="BS4" s="9">
        <f t="shared" si="1"/>
        <v>106568865</v>
      </c>
      <c r="BT4" s="9">
        <f t="shared" si="1"/>
        <v>118409850</v>
      </c>
      <c r="BU4" s="9">
        <f t="shared" si="1"/>
        <v>130250835</v>
      </c>
      <c r="BV4" s="9">
        <f t="shared" si="1"/>
        <v>142091820</v>
      </c>
      <c r="BW4" s="9">
        <f t="shared" si="1"/>
        <v>88504313.039999992</v>
      </c>
      <c r="BX4" s="9">
        <f t="shared" si="1"/>
        <v>88504313.039999992</v>
      </c>
      <c r="BY4" s="9">
        <f t="shared" si="1"/>
        <v>95879672.460000008</v>
      </c>
      <c r="BZ4" s="9">
        <f t="shared" si="1"/>
        <v>103255031.88000001</v>
      </c>
      <c r="CA4" s="9">
        <f t="shared" si="1"/>
        <v>110630391.3</v>
      </c>
      <c r="CB4" s="9">
        <f t="shared" si="1"/>
        <v>118005750.72</v>
      </c>
      <c r="CC4" s="9">
        <f t="shared" si="1"/>
        <v>125381110.14000002</v>
      </c>
      <c r="CD4" s="9">
        <f t="shared" si="1"/>
        <v>125381110.14000002</v>
      </c>
      <c r="CE4" s="9">
        <f t="shared" si="1"/>
        <v>132756469.56</v>
      </c>
      <c r="CF4" s="9">
        <f t="shared" si="1"/>
        <v>147507188.40000001</v>
      </c>
      <c r="CG4" s="9">
        <f t="shared" si="1"/>
        <v>162257907.24000001</v>
      </c>
      <c r="CH4" s="9">
        <f t="shared" si="1"/>
        <v>177008626.07999998</v>
      </c>
      <c r="CI4" s="9">
        <f t="shared" si="1"/>
        <v>105385587.83999997</v>
      </c>
      <c r="CJ4" s="9">
        <f t="shared" si="1"/>
        <v>105385587.83999997</v>
      </c>
      <c r="CK4" s="9">
        <f t="shared" si="1"/>
        <v>114167720.15999997</v>
      </c>
      <c r="CL4" s="9">
        <f t="shared" si="1"/>
        <v>122949852.47999997</v>
      </c>
      <c r="CM4" s="9">
        <f t="shared" si="1"/>
        <v>131731984.79999995</v>
      </c>
      <c r="CN4" s="9">
        <f t="shared" si="1"/>
        <v>140514117.11999997</v>
      </c>
      <c r="CO4" s="9">
        <f t="shared" si="1"/>
        <v>149296249.43999997</v>
      </c>
      <c r="CP4" s="9">
        <f t="shared" si="1"/>
        <v>149296249.43999997</v>
      </c>
      <c r="CQ4" s="9">
        <f t="shared" si="1"/>
        <v>158078381.75999996</v>
      </c>
      <c r="CR4" s="9">
        <f t="shared" si="1"/>
        <v>175642646.39999998</v>
      </c>
      <c r="CS4" s="9">
        <f t="shared" si="1"/>
        <v>193206911.03999996</v>
      </c>
      <c r="CT4" s="9">
        <f t="shared" si="1"/>
        <v>210771175.67999995</v>
      </c>
      <c r="CU4" s="9">
        <f t="shared" si="1"/>
        <v>125936596.07099997</v>
      </c>
      <c r="CV4" s="9">
        <f t="shared" si="1"/>
        <v>125936596.07099997</v>
      </c>
      <c r="CW4" s="9">
        <f t="shared" si="1"/>
        <v>136431312.41024998</v>
      </c>
      <c r="CX4" s="9">
        <f t="shared" si="1"/>
        <v>146926028.74949998</v>
      </c>
      <c r="CY4" s="9">
        <f t="shared" si="1"/>
        <v>157420745.08874995</v>
      </c>
      <c r="CZ4" s="9">
        <f t="shared" si="1"/>
        <v>167915461.42799994</v>
      </c>
      <c r="DA4" s="9">
        <f t="shared" si="1"/>
        <v>178410177.76724997</v>
      </c>
      <c r="DB4" s="9">
        <f t="shared" si="1"/>
        <v>178410177.76724997</v>
      </c>
      <c r="DC4" s="9">
        <f t="shared" si="1"/>
        <v>188904894.10649994</v>
      </c>
      <c r="DD4" s="9">
        <f t="shared" si="1"/>
        <v>209894326.78499997</v>
      </c>
      <c r="DE4" s="9">
        <f t="shared" si="1"/>
        <v>230883759.46349993</v>
      </c>
      <c r="DF4" s="9">
        <f t="shared" si="1"/>
        <v>251873192.14199993</v>
      </c>
      <c r="DG4" s="9">
        <f t="shared" si="1"/>
        <v>143811467.77139997</v>
      </c>
      <c r="DH4" s="9">
        <f t="shared" si="1"/>
        <v>143811467.77139997</v>
      </c>
      <c r="DI4" s="9">
        <f t="shared" si="1"/>
        <v>155795756.75234997</v>
      </c>
      <c r="DJ4" s="9">
        <f t="shared" si="1"/>
        <v>167780045.7333</v>
      </c>
      <c r="DK4" s="9">
        <f t="shared" si="1"/>
        <v>179764334.71424997</v>
      </c>
      <c r="DL4" s="9">
        <f t="shared" si="1"/>
        <v>191748623.69519997</v>
      </c>
      <c r="DM4" s="9">
        <f t="shared" si="1"/>
        <v>203732912.67614996</v>
      </c>
      <c r="DN4" s="9">
        <f t="shared" si="1"/>
        <v>203732912.67614996</v>
      </c>
      <c r="DO4" s="9">
        <f t="shared" si="1"/>
        <v>215717201.65709996</v>
      </c>
      <c r="DP4" s="9">
        <f t="shared" si="1"/>
        <v>239685779.61899996</v>
      </c>
      <c r="DQ4" s="9">
        <f t="shared" si="1"/>
        <v>263654357.58089995</v>
      </c>
      <c r="DR4" s="9">
        <f t="shared" si="1"/>
        <v>287622935.54279995</v>
      </c>
    </row>
    <row r="5" spans="1:122" s="4" customFormat="1" ht="18" customHeight="1" x14ac:dyDescent="0.3">
      <c r="A5" s="21">
        <v>1001</v>
      </c>
      <c r="B5" s="22" t="s">
        <v>37</v>
      </c>
      <c r="C5" s="13">
        <f>'Модель продаж'!B42</f>
        <v>18828000</v>
      </c>
      <c r="D5" s="13">
        <f>'Модель продаж'!C42</f>
        <v>18828000</v>
      </c>
      <c r="E5" s="13">
        <f>'Модель продаж'!D42</f>
        <v>20397000</v>
      </c>
      <c r="F5" s="13">
        <f>'Модель продаж'!E42</f>
        <v>21966000.000000004</v>
      </c>
      <c r="G5" s="13">
        <f>'Модель продаж'!F42</f>
        <v>23535000</v>
      </c>
      <c r="H5" s="13">
        <f>'Модель продаж'!G42</f>
        <v>25104000</v>
      </c>
      <c r="I5" s="13">
        <f>'Модель продаж'!H42</f>
        <v>26673000.000000004</v>
      </c>
      <c r="J5" s="13">
        <f>'Модель продаж'!I42</f>
        <v>26673000.000000004</v>
      </c>
      <c r="K5" s="13">
        <f>'Модель продаж'!J42</f>
        <v>28242000</v>
      </c>
      <c r="L5" s="13">
        <f>'Модель продаж'!K42</f>
        <v>31380000</v>
      </c>
      <c r="M5" s="13">
        <f>'Модель продаж'!L42</f>
        <v>34518000</v>
      </c>
      <c r="N5" s="13">
        <f>'Модель продаж'!M42</f>
        <v>37656000</v>
      </c>
      <c r="O5" s="13">
        <f>'Модель продаж'!N42</f>
        <v>24907896</v>
      </c>
      <c r="P5" s="13">
        <f>'Модель продаж'!O42</f>
        <v>24907896</v>
      </c>
      <c r="Q5" s="13">
        <f>'Модель продаж'!P42</f>
        <v>26983554</v>
      </c>
      <c r="R5" s="13">
        <f>'Модель продаж'!Q42</f>
        <v>29059212.000000004</v>
      </c>
      <c r="S5" s="13">
        <f>'Модель продаж'!R42</f>
        <v>31134870</v>
      </c>
      <c r="T5" s="13">
        <f>'Модель продаж'!S42</f>
        <v>33210528</v>
      </c>
      <c r="U5" s="13">
        <f>'Модель продаж'!T42</f>
        <v>35286186</v>
      </c>
      <c r="V5" s="13">
        <f>'Модель продаж'!U42</f>
        <v>35286186</v>
      </c>
      <c r="W5" s="13">
        <f>'Модель продаж'!V42</f>
        <v>37361844</v>
      </c>
      <c r="X5" s="13">
        <f>'Модель продаж'!W42</f>
        <v>41513160</v>
      </c>
      <c r="Y5" s="13">
        <f>'Модель продаж'!X42</f>
        <v>45664476</v>
      </c>
      <c r="Z5" s="13">
        <f>'Модель продаж'!Y42</f>
        <v>49815792</v>
      </c>
      <c r="AA5" s="13">
        <f>'Модель продаж'!Z42</f>
        <v>33349689.359999999</v>
      </c>
      <c r="AB5" s="13">
        <f>'Модель продаж'!AA42</f>
        <v>33349689.359999999</v>
      </c>
      <c r="AC5" s="13">
        <f>'Модель продаж'!AB42</f>
        <v>36128830.140000001</v>
      </c>
      <c r="AD5" s="13">
        <f>'Модель продаж'!AC42</f>
        <v>38907970.920000002</v>
      </c>
      <c r="AE5" s="13">
        <f>'Модель продаж'!AD42</f>
        <v>41687111.699999996</v>
      </c>
      <c r="AF5" s="13">
        <f>'Модель продаж'!AE42</f>
        <v>44466252.480000004</v>
      </c>
      <c r="AG5" s="13">
        <f>'Модель продаж'!AF42</f>
        <v>47245393.260000005</v>
      </c>
      <c r="AH5" s="13">
        <f>'Модель продаж'!AG42</f>
        <v>47245393.260000005</v>
      </c>
      <c r="AI5" s="13">
        <f>'Модель продаж'!AH42</f>
        <v>50024534.039999999</v>
      </c>
      <c r="AJ5" s="13">
        <f>'Модель продаж'!AI42</f>
        <v>55582815.600000001</v>
      </c>
      <c r="AK5" s="13">
        <f>'Модель продаж'!AJ42</f>
        <v>61141097.160000004</v>
      </c>
      <c r="AL5" s="13">
        <f>'Модель продаж'!AK42</f>
        <v>66699378.719999999</v>
      </c>
      <c r="AM5" s="13">
        <f>'Модель продаж'!AL42</f>
        <v>42545412</v>
      </c>
      <c r="AN5" s="13">
        <f>'Модель продаж'!AM42</f>
        <v>42545412</v>
      </c>
      <c r="AO5" s="13">
        <f>'Модель продаж'!AN42</f>
        <v>46090863</v>
      </c>
      <c r="AP5" s="13">
        <f>'Модель продаж'!AO42</f>
        <v>49636314.000000007</v>
      </c>
      <c r="AQ5" s="13">
        <f>'Модель продаж'!AP42</f>
        <v>53181765</v>
      </c>
      <c r="AR5" s="13">
        <f>'Модель продаж'!AQ42</f>
        <v>56727216</v>
      </c>
      <c r="AS5" s="13">
        <f>'Модель продаж'!AR42</f>
        <v>60272667.000000007</v>
      </c>
      <c r="AT5" s="13">
        <f>'Модель продаж'!AS42</f>
        <v>60272667.000000007</v>
      </c>
      <c r="AU5" s="13">
        <f>'Модель продаж'!AT42</f>
        <v>63818118</v>
      </c>
      <c r="AV5" s="13">
        <f>'Модель продаж'!AU42</f>
        <v>70909020</v>
      </c>
      <c r="AW5" s="13">
        <f>'Модель продаж'!AV42</f>
        <v>77999922</v>
      </c>
      <c r="AX5" s="13">
        <f>'Модель продаж'!AW42</f>
        <v>85090824</v>
      </c>
      <c r="AY5" s="13">
        <f>'Модель продаж'!AX42</f>
        <v>55522203.75</v>
      </c>
      <c r="AZ5" s="13">
        <f>'Модель продаж'!AY42</f>
        <v>55522203.75</v>
      </c>
      <c r="BA5" s="13">
        <f>'Модель продаж'!AZ42</f>
        <v>60149054.0625</v>
      </c>
      <c r="BB5" s="13">
        <f>'Модель продаж'!BA42</f>
        <v>64775904.375000007</v>
      </c>
      <c r="BC5" s="13">
        <f>'Модель продаж'!BB42</f>
        <v>69402754.6875</v>
      </c>
      <c r="BD5" s="13">
        <f>'Модель продаж'!BC42</f>
        <v>74029605</v>
      </c>
      <c r="BE5" s="13">
        <f>'Модель продаж'!BD42</f>
        <v>78656455.3125</v>
      </c>
      <c r="BF5" s="13">
        <f>'Модель продаж'!BE42</f>
        <v>78656455.3125</v>
      </c>
      <c r="BG5" s="13">
        <f>'Модель продаж'!BF42</f>
        <v>83283305.625</v>
      </c>
      <c r="BH5" s="13">
        <f>'Модель продаж'!BG42</f>
        <v>92537006.25</v>
      </c>
      <c r="BI5" s="13">
        <f>'Модель продаж'!BH42</f>
        <v>101790706.875</v>
      </c>
      <c r="BJ5" s="13">
        <f>'Модель продаж'!BI42</f>
        <v>111044407.5</v>
      </c>
      <c r="BK5" s="13">
        <f>'Модель продаж'!BJ42</f>
        <v>71045910</v>
      </c>
      <c r="BL5" s="13">
        <f>'Модель продаж'!BK42</f>
        <v>71045910</v>
      </c>
      <c r="BM5" s="13">
        <f>'Модель продаж'!BL42</f>
        <v>76966402.5</v>
      </c>
      <c r="BN5" s="13">
        <f>'Модель продаж'!BM42</f>
        <v>82886895.000000015</v>
      </c>
      <c r="BO5" s="13">
        <f>'Модель продаж'!BN42</f>
        <v>88807387.5</v>
      </c>
      <c r="BP5" s="13">
        <f>'Модель продаж'!BO42</f>
        <v>94727880</v>
      </c>
      <c r="BQ5" s="13">
        <f>'Модель продаж'!BP42</f>
        <v>100648372.5</v>
      </c>
      <c r="BR5" s="13">
        <f>'Модель продаж'!BQ42</f>
        <v>100648372.5</v>
      </c>
      <c r="BS5" s="13">
        <f>'Модель продаж'!BR42</f>
        <v>106568865</v>
      </c>
      <c r="BT5" s="13">
        <f>'Модель продаж'!BS42</f>
        <v>118409850</v>
      </c>
      <c r="BU5" s="13">
        <f>'Модель продаж'!BT42</f>
        <v>130250835</v>
      </c>
      <c r="BV5" s="13">
        <f>'Модель продаж'!BU42</f>
        <v>142091820</v>
      </c>
      <c r="BW5" s="13">
        <f>'Модель продаж'!BV42</f>
        <v>88504313.039999992</v>
      </c>
      <c r="BX5" s="13">
        <f>'Модель продаж'!BW42</f>
        <v>88504313.039999992</v>
      </c>
      <c r="BY5" s="13">
        <f>'Модель продаж'!BX42</f>
        <v>95879672.460000008</v>
      </c>
      <c r="BZ5" s="13">
        <f>'Модель продаж'!BY42</f>
        <v>103255031.88000001</v>
      </c>
      <c r="CA5" s="13">
        <f>'Модель продаж'!BZ42</f>
        <v>110630391.3</v>
      </c>
      <c r="CB5" s="13">
        <f>'Модель продаж'!CA42</f>
        <v>118005750.72</v>
      </c>
      <c r="CC5" s="13">
        <f>'Модель продаж'!CB42</f>
        <v>125381110.14000002</v>
      </c>
      <c r="CD5" s="13">
        <f>'Модель продаж'!CC42</f>
        <v>125381110.14000002</v>
      </c>
      <c r="CE5" s="13">
        <f>'Модель продаж'!CD42</f>
        <v>132756469.56</v>
      </c>
      <c r="CF5" s="13">
        <f>'Модель продаж'!CE42</f>
        <v>147507188.40000001</v>
      </c>
      <c r="CG5" s="13">
        <f>'Модель продаж'!CF42</f>
        <v>162257907.24000001</v>
      </c>
      <c r="CH5" s="13">
        <f>'Модель продаж'!CG42</f>
        <v>177008626.07999998</v>
      </c>
      <c r="CI5" s="13">
        <f>'Модель продаж'!CH42</f>
        <v>105385587.83999997</v>
      </c>
      <c r="CJ5" s="13">
        <f>'Модель продаж'!CI42</f>
        <v>105385587.83999997</v>
      </c>
      <c r="CK5" s="13">
        <f>'Модель продаж'!CJ42</f>
        <v>114167720.15999997</v>
      </c>
      <c r="CL5" s="13">
        <f>'Модель продаж'!CK42</f>
        <v>122949852.47999997</v>
      </c>
      <c r="CM5" s="13">
        <f>'Модель продаж'!CL42</f>
        <v>131731984.79999995</v>
      </c>
      <c r="CN5" s="13">
        <f>'Модель продаж'!CM42</f>
        <v>140514117.11999997</v>
      </c>
      <c r="CO5" s="13">
        <f>'Модель продаж'!CN42</f>
        <v>149296249.43999997</v>
      </c>
      <c r="CP5" s="13">
        <f>'Модель продаж'!CO42</f>
        <v>149296249.43999997</v>
      </c>
      <c r="CQ5" s="13">
        <f>'Модель продаж'!CP42</f>
        <v>158078381.75999996</v>
      </c>
      <c r="CR5" s="13">
        <f>'Модель продаж'!CQ42</f>
        <v>175642646.39999998</v>
      </c>
      <c r="CS5" s="13">
        <f>'Модель продаж'!CR42</f>
        <v>193206911.03999996</v>
      </c>
      <c r="CT5" s="13">
        <f>'Модель продаж'!CS42</f>
        <v>210771175.67999995</v>
      </c>
      <c r="CU5" s="13">
        <f>'Модель продаж'!CT42</f>
        <v>125936596.07099997</v>
      </c>
      <c r="CV5" s="13">
        <f>'Модель продаж'!CU42</f>
        <v>125936596.07099997</v>
      </c>
      <c r="CW5" s="13">
        <f>'Модель продаж'!CV42</f>
        <v>136431312.41024998</v>
      </c>
      <c r="CX5" s="13">
        <f>'Модель продаж'!CW42</f>
        <v>146926028.74949998</v>
      </c>
      <c r="CY5" s="13">
        <f>'Модель продаж'!CX42</f>
        <v>157420745.08874995</v>
      </c>
      <c r="CZ5" s="13">
        <f>'Модель продаж'!CY42</f>
        <v>167915461.42799994</v>
      </c>
      <c r="DA5" s="13">
        <f>'Модель продаж'!CZ42</f>
        <v>178410177.76724997</v>
      </c>
      <c r="DB5" s="13">
        <f>'Модель продаж'!DA42</f>
        <v>178410177.76724997</v>
      </c>
      <c r="DC5" s="13">
        <f>'Модель продаж'!DB42</f>
        <v>188904894.10649994</v>
      </c>
      <c r="DD5" s="13">
        <f>'Модель продаж'!DC42</f>
        <v>209894326.78499997</v>
      </c>
      <c r="DE5" s="13">
        <f>'Модель продаж'!DD42</f>
        <v>230883759.46349993</v>
      </c>
      <c r="DF5" s="13">
        <f>'Модель продаж'!DE42</f>
        <v>251873192.14199993</v>
      </c>
      <c r="DG5" s="13">
        <f>'Модель продаж'!DF42</f>
        <v>143811467.77139997</v>
      </c>
      <c r="DH5" s="13">
        <f>'Модель продаж'!DG42</f>
        <v>143811467.77139997</v>
      </c>
      <c r="DI5" s="13">
        <f>'Модель продаж'!DH42</f>
        <v>155795756.75234997</v>
      </c>
      <c r="DJ5" s="13">
        <f>'Модель продаж'!DI42</f>
        <v>167780045.7333</v>
      </c>
      <c r="DK5" s="13">
        <f>'Модель продаж'!DJ42</f>
        <v>179764334.71424997</v>
      </c>
      <c r="DL5" s="13">
        <f>'Модель продаж'!DK42</f>
        <v>191748623.69519997</v>
      </c>
      <c r="DM5" s="13">
        <f>'Модель продаж'!DL42</f>
        <v>203732912.67614996</v>
      </c>
      <c r="DN5" s="13">
        <f>'Модель продаж'!DM42</f>
        <v>203732912.67614996</v>
      </c>
      <c r="DO5" s="13">
        <f>'Модель продаж'!DN42</f>
        <v>215717201.65709996</v>
      </c>
      <c r="DP5" s="13">
        <f>'Модель продаж'!DO42</f>
        <v>239685779.61899996</v>
      </c>
      <c r="DQ5" s="13">
        <f>'Модель продаж'!DP42</f>
        <v>263654357.58089995</v>
      </c>
      <c r="DR5" s="13">
        <f>'Модель продаж'!DQ42</f>
        <v>287622935.54279995</v>
      </c>
    </row>
    <row r="6" spans="1:122" s="4" customFormat="1" ht="18" customHeight="1" x14ac:dyDescent="0.3">
      <c r="A6" s="21">
        <v>1002</v>
      </c>
      <c r="B6" s="22" t="s">
        <v>38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3">
        <v>0</v>
      </c>
      <c r="AX6" s="13">
        <v>0</v>
      </c>
      <c r="AY6" s="13">
        <v>0</v>
      </c>
      <c r="AZ6" s="13">
        <v>0</v>
      </c>
      <c r="BA6" s="13">
        <v>0</v>
      </c>
      <c r="BB6" s="13">
        <v>0</v>
      </c>
      <c r="BC6" s="13">
        <v>0</v>
      </c>
      <c r="BD6" s="13">
        <v>0</v>
      </c>
      <c r="BE6" s="13">
        <v>0</v>
      </c>
      <c r="BF6" s="13">
        <v>0</v>
      </c>
      <c r="BG6" s="13">
        <v>0</v>
      </c>
      <c r="BH6" s="13">
        <v>0</v>
      </c>
      <c r="BI6" s="13">
        <v>0</v>
      </c>
      <c r="BJ6" s="13">
        <v>0</v>
      </c>
      <c r="BK6" s="13">
        <v>0</v>
      </c>
      <c r="BL6" s="13">
        <v>0</v>
      </c>
      <c r="BM6" s="13">
        <v>0</v>
      </c>
      <c r="BN6" s="13">
        <v>0</v>
      </c>
      <c r="BO6" s="13">
        <v>0</v>
      </c>
      <c r="BP6" s="13">
        <v>0</v>
      </c>
      <c r="BQ6" s="13">
        <v>0</v>
      </c>
      <c r="BR6" s="13">
        <v>0</v>
      </c>
      <c r="BS6" s="13">
        <v>0</v>
      </c>
      <c r="BT6" s="13">
        <v>0</v>
      </c>
      <c r="BU6" s="13">
        <v>0</v>
      </c>
      <c r="BV6" s="13">
        <v>0</v>
      </c>
      <c r="BW6" s="13">
        <v>0</v>
      </c>
      <c r="BX6" s="13">
        <v>0</v>
      </c>
      <c r="BY6" s="13">
        <v>0</v>
      </c>
      <c r="BZ6" s="13">
        <v>0</v>
      </c>
      <c r="CA6" s="13">
        <v>0</v>
      </c>
      <c r="CB6" s="13">
        <v>0</v>
      </c>
      <c r="CC6" s="13">
        <v>0</v>
      </c>
      <c r="CD6" s="13">
        <v>0</v>
      </c>
      <c r="CE6" s="13">
        <v>0</v>
      </c>
      <c r="CF6" s="13">
        <v>0</v>
      </c>
      <c r="CG6" s="13">
        <v>0</v>
      </c>
      <c r="CH6" s="13">
        <v>0</v>
      </c>
      <c r="CI6" s="13">
        <v>0</v>
      </c>
      <c r="CJ6" s="13">
        <v>0</v>
      </c>
      <c r="CK6" s="13">
        <v>0</v>
      </c>
      <c r="CL6" s="13">
        <v>0</v>
      </c>
      <c r="CM6" s="13">
        <v>0</v>
      </c>
      <c r="CN6" s="13">
        <v>0</v>
      </c>
      <c r="CO6" s="13">
        <v>0</v>
      </c>
      <c r="CP6" s="13">
        <v>0</v>
      </c>
      <c r="CQ6" s="13">
        <v>0</v>
      </c>
      <c r="CR6" s="13">
        <v>0</v>
      </c>
      <c r="CS6" s="13">
        <v>0</v>
      </c>
      <c r="CT6" s="13">
        <v>0</v>
      </c>
      <c r="CU6" s="13">
        <v>0</v>
      </c>
      <c r="CV6" s="13">
        <v>0</v>
      </c>
      <c r="CW6" s="13">
        <v>0</v>
      </c>
      <c r="CX6" s="13">
        <v>0</v>
      </c>
      <c r="CY6" s="13">
        <v>0</v>
      </c>
      <c r="CZ6" s="13">
        <v>0</v>
      </c>
      <c r="DA6" s="13">
        <v>0</v>
      </c>
      <c r="DB6" s="13">
        <v>0</v>
      </c>
      <c r="DC6" s="13">
        <v>0</v>
      </c>
      <c r="DD6" s="13">
        <v>0</v>
      </c>
      <c r="DE6" s="13">
        <v>0</v>
      </c>
      <c r="DF6" s="13">
        <v>0</v>
      </c>
      <c r="DG6" s="13">
        <v>0</v>
      </c>
      <c r="DH6" s="13">
        <v>0</v>
      </c>
      <c r="DI6" s="13">
        <v>0</v>
      </c>
      <c r="DJ6" s="13">
        <v>0</v>
      </c>
      <c r="DK6" s="13">
        <v>0</v>
      </c>
      <c r="DL6" s="13">
        <v>0</v>
      </c>
      <c r="DM6" s="13">
        <v>0</v>
      </c>
      <c r="DN6" s="13">
        <v>0</v>
      </c>
      <c r="DO6" s="13">
        <v>0</v>
      </c>
      <c r="DP6" s="13">
        <v>0</v>
      </c>
      <c r="DQ6" s="13">
        <v>0</v>
      </c>
      <c r="DR6" s="13">
        <v>0</v>
      </c>
    </row>
    <row r="7" spans="1:122" s="4" customFormat="1" ht="18" customHeight="1" x14ac:dyDescent="0.3">
      <c r="A7" s="19">
        <v>2000</v>
      </c>
      <c r="B7" s="20" t="s">
        <v>39</v>
      </c>
      <c r="C7" s="9">
        <f t="shared" ref="C7:BN7" si="2">SUM(C8:C9)</f>
        <v>7437600</v>
      </c>
      <c r="D7" s="9">
        <f t="shared" si="2"/>
        <v>7437600</v>
      </c>
      <c r="E7" s="9">
        <f t="shared" si="2"/>
        <v>8057400</v>
      </c>
      <c r="F7" s="9">
        <f t="shared" si="2"/>
        <v>8677200</v>
      </c>
      <c r="G7" s="9">
        <f t="shared" si="2"/>
        <v>9297000</v>
      </c>
      <c r="H7" s="9">
        <f t="shared" si="2"/>
        <v>9916800</v>
      </c>
      <c r="I7" s="9">
        <f t="shared" si="2"/>
        <v>10536600</v>
      </c>
      <c r="J7" s="9">
        <f t="shared" si="2"/>
        <v>10536600</v>
      </c>
      <c r="K7" s="9">
        <f t="shared" si="2"/>
        <v>11156400</v>
      </c>
      <c r="L7" s="9">
        <f t="shared" si="2"/>
        <v>12396000</v>
      </c>
      <c r="M7" s="9">
        <f t="shared" si="2"/>
        <v>13635600</v>
      </c>
      <c r="N7" s="9">
        <f t="shared" si="2"/>
        <v>14875200</v>
      </c>
      <c r="O7" s="9">
        <f t="shared" si="2"/>
        <v>9876157.1999999993</v>
      </c>
      <c r="P7" s="9">
        <f t="shared" si="2"/>
        <v>9876157.1999999993</v>
      </c>
      <c r="Q7" s="9">
        <f t="shared" si="2"/>
        <v>10699170.300000001</v>
      </c>
      <c r="R7" s="9">
        <f t="shared" si="2"/>
        <v>11522183.4</v>
      </c>
      <c r="S7" s="9">
        <f t="shared" si="2"/>
        <v>12345196.5</v>
      </c>
      <c r="T7" s="9">
        <f t="shared" si="2"/>
        <v>13168209.6</v>
      </c>
      <c r="U7" s="9">
        <f t="shared" si="2"/>
        <v>13991222.700000001</v>
      </c>
      <c r="V7" s="9">
        <f t="shared" si="2"/>
        <v>13991222.700000001</v>
      </c>
      <c r="W7" s="9">
        <f t="shared" si="2"/>
        <v>14814235.799999999</v>
      </c>
      <c r="X7" s="9">
        <f t="shared" si="2"/>
        <v>16460262</v>
      </c>
      <c r="Y7" s="9">
        <f t="shared" si="2"/>
        <v>18106288.199999999</v>
      </c>
      <c r="Z7" s="9">
        <f t="shared" si="2"/>
        <v>19752314.399999999</v>
      </c>
      <c r="AA7" s="9">
        <f t="shared" si="2"/>
        <v>13036144.211999999</v>
      </c>
      <c r="AB7" s="9">
        <f t="shared" si="2"/>
        <v>13036144.211999999</v>
      </c>
      <c r="AC7" s="9">
        <f t="shared" si="2"/>
        <v>14122489.562999999</v>
      </c>
      <c r="AD7" s="9">
        <f t="shared" si="2"/>
        <v>15208834.914000001</v>
      </c>
      <c r="AE7" s="9">
        <f t="shared" si="2"/>
        <v>16295180.264999999</v>
      </c>
      <c r="AF7" s="9">
        <f t="shared" si="2"/>
        <v>17381525.616</v>
      </c>
      <c r="AG7" s="9">
        <f t="shared" si="2"/>
        <v>18467870.967</v>
      </c>
      <c r="AH7" s="9">
        <f t="shared" si="2"/>
        <v>18467870.967</v>
      </c>
      <c r="AI7" s="9">
        <f t="shared" si="2"/>
        <v>19554216.318</v>
      </c>
      <c r="AJ7" s="9">
        <f t="shared" si="2"/>
        <v>21726907.02</v>
      </c>
      <c r="AK7" s="9">
        <f t="shared" si="2"/>
        <v>23899597.721999999</v>
      </c>
      <c r="AL7" s="9">
        <f t="shared" si="2"/>
        <v>26072288.423999999</v>
      </c>
      <c r="AM7" s="9">
        <f t="shared" si="2"/>
        <v>16366568.399999999</v>
      </c>
      <c r="AN7" s="9">
        <f t="shared" si="2"/>
        <v>16366568.399999999</v>
      </c>
      <c r="AO7" s="9">
        <f t="shared" si="2"/>
        <v>17730449.100000001</v>
      </c>
      <c r="AP7" s="9">
        <f t="shared" si="2"/>
        <v>19094329.800000001</v>
      </c>
      <c r="AQ7" s="9">
        <f t="shared" si="2"/>
        <v>20458210.5</v>
      </c>
      <c r="AR7" s="9">
        <f t="shared" si="2"/>
        <v>21822091.199999999</v>
      </c>
      <c r="AS7" s="9">
        <f t="shared" si="2"/>
        <v>23185971.900000002</v>
      </c>
      <c r="AT7" s="9">
        <f t="shared" si="2"/>
        <v>23185971.900000002</v>
      </c>
      <c r="AU7" s="9">
        <f t="shared" si="2"/>
        <v>24549852.599999998</v>
      </c>
      <c r="AV7" s="9">
        <f t="shared" si="2"/>
        <v>27277614</v>
      </c>
      <c r="AW7" s="9">
        <f t="shared" si="2"/>
        <v>30005375.399999999</v>
      </c>
      <c r="AX7" s="9">
        <f t="shared" si="2"/>
        <v>32733136.799999997</v>
      </c>
      <c r="AY7" s="9">
        <f t="shared" si="2"/>
        <v>20844259.3125</v>
      </c>
      <c r="AZ7" s="9">
        <f t="shared" si="2"/>
        <v>20844259.3125</v>
      </c>
      <c r="BA7" s="9">
        <f t="shared" si="2"/>
        <v>22581280.921875</v>
      </c>
      <c r="BB7" s="9">
        <f t="shared" si="2"/>
        <v>24318302.531250004</v>
      </c>
      <c r="BC7" s="9">
        <f t="shared" si="2"/>
        <v>26055324.140625</v>
      </c>
      <c r="BD7" s="9">
        <f t="shared" si="2"/>
        <v>27792345.75</v>
      </c>
      <c r="BE7" s="9">
        <f t="shared" si="2"/>
        <v>29529367.359375004</v>
      </c>
      <c r="BF7" s="9">
        <f t="shared" si="2"/>
        <v>29529367.359375004</v>
      </c>
      <c r="BG7" s="9">
        <f t="shared" si="2"/>
        <v>31266388.96875</v>
      </c>
      <c r="BH7" s="9">
        <f t="shared" si="2"/>
        <v>34740432.1875</v>
      </c>
      <c r="BI7" s="9">
        <f t="shared" si="2"/>
        <v>38214475.40625</v>
      </c>
      <c r="BJ7" s="9">
        <f t="shared" si="2"/>
        <v>41688518.625</v>
      </c>
      <c r="BK7" s="9">
        <f t="shared" si="2"/>
        <v>25810609.5</v>
      </c>
      <c r="BL7" s="9">
        <f t="shared" si="2"/>
        <v>25810609.5</v>
      </c>
      <c r="BM7" s="9">
        <f t="shared" si="2"/>
        <v>27961493.625</v>
      </c>
      <c r="BN7" s="9">
        <f t="shared" si="2"/>
        <v>30112377.750000004</v>
      </c>
      <c r="BO7" s="9">
        <f t="shared" ref="BO7:DR7" si="3">SUM(BO8:BO9)</f>
        <v>32263261.875</v>
      </c>
      <c r="BP7" s="9">
        <f t="shared" si="3"/>
        <v>34414146</v>
      </c>
      <c r="BQ7" s="9">
        <f t="shared" si="3"/>
        <v>36565030.125</v>
      </c>
      <c r="BR7" s="9">
        <f t="shared" si="3"/>
        <v>36565030.125</v>
      </c>
      <c r="BS7" s="9">
        <f t="shared" si="3"/>
        <v>38715914.25</v>
      </c>
      <c r="BT7" s="9">
        <f t="shared" si="3"/>
        <v>43017682.5</v>
      </c>
      <c r="BU7" s="9">
        <f t="shared" si="3"/>
        <v>47319450.75</v>
      </c>
      <c r="BV7" s="9">
        <f t="shared" si="3"/>
        <v>51621219</v>
      </c>
      <c r="BW7" s="9">
        <f t="shared" si="3"/>
        <v>31686886.529999997</v>
      </c>
      <c r="BX7" s="9">
        <f t="shared" si="3"/>
        <v>31686886.529999997</v>
      </c>
      <c r="BY7" s="9">
        <f t="shared" si="3"/>
        <v>34327460.407499999</v>
      </c>
      <c r="BZ7" s="9">
        <f t="shared" si="3"/>
        <v>36968034.285000004</v>
      </c>
      <c r="CA7" s="9">
        <f t="shared" si="3"/>
        <v>39608608.162500001</v>
      </c>
      <c r="CB7" s="9">
        <f t="shared" si="3"/>
        <v>42249182.039999999</v>
      </c>
      <c r="CC7" s="9">
        <f t="shared" si="3"/>
        <v>44889755.917500004</v>
      </c>
      <c r="CD7" s="9">
        <f t="shared" si="3"/>
        <v>44889755.917500004</v>
      </c>
      <c r="CE7" s="9">
        <f t="shared" si="3"/>
        <v>47530329.795000002</v>
      </c>
      <c r="CF7" s="9">
        <f t="shared" si="3"/>
        <v>52811477.550000004</v>
      </c>
      <c r="CG7" s="9">
        <f t="shared" si="3"/>
        <v>58092625.305</v>
      </c>
      <c r="CH7" s="9">
        <f t="shared" si="3"/>
        <v>63373773.059999995</v>
      </c>
      <c r="CI7" s="9">
        <f t="shared" si="3"/>
        <v>37363523.183999993</v>
      </c>
      <c r="CJ7" s="9">
        <f t="shared" si="3"/>
        <v>37363523.183999993</v>
      </c>
      <c r="CK7" s="9">
        <f t="shared" si="3"/>
        <v>40477150.115999989</v>
      </c>
      <c r="CL7" s="9">
        <f t="shared" si="3"/>
        <v>43590777.047999993</v>
      </c>
      <c r="CM7" s="9">
        <f t="shared" si="3"/>
        <v>46704403.979999989</v>
      </c>
      <c r="CN7" s="9">
        <f t="shared" si="3"/>
        <v>49818030.911999993</v>
      </c>
      <c r="CO7" s="9">
        <f t="shared" si="3"/>
        <v>52931657.843999989</v>
      </c>
      <c r="CP7" s="9">
        <f t="shared" si="3"/>
        <v>52931657.843999989</v>
      </c>
      <c r="CQ7" s="9">
        <f t="shared" si="3"/>
        <v>56045284.775999986</v>
      </c>
      <c r="CR7" s="9">
        <f t="shared" si="3"/>
        <v>62272538.639999986</v>
      </c>
      <c r="CS7" s="9">
        <f t="shared" si="3"/>
        <v>68499792.503999978</v>
      </c>
      <c r="CT7" s="9">
        <f t="shared" si="3"/>
        <v>74727046.367999986</v>
      </c>
      <c r="CU7" s="9">
        <f t="shared" si="3"/>
        <v>43564025.547899991</v>
      </c>
      <c r="CV7" s="9">
        <f t="shared" si="3"/>
        <v>43564025.547899991</v>
      </c>
      <c r="CW7" s="9">
        <f t="shared" si="3"/>
        <v>47194361.010224998</v>
      </c>
      <c r="CX7" s="9">
        <f t="shared" si="3"/>
        <v>50824696.472549997</v>
      </c>
      <c r="CY7" s="9">
        <f t="shared" si="3"/>
        <v>54455031.934874989</v>
      </c>
      <c r="CZ7" s="9">
        <f t="shared" si="3"/>
        <v>58085367.397199996</v>
      </c>
      <c r="DA7" s="9">
        <f t="shared" si="3"/>
        <v>61715702.859524995</v>
      </c>
      <c r="DB7" s="9">
        <f t="shared" si="3"/>
        <v>61715702.859524995</v>
      </c>
      <c r="DC7" s="9">
        <f t="shared" si="3"/>
        <v>65346038.321849987</v>
      </c>
      <c r="DD7" s="9">
        <f t="shared" si="3"/>
        <v>72606709.2465</v>
      </c>
      <c r="DE7" s="9">
        <f t="shared" si="3"/>
        <v>79867380.171149984</v>
      </c>
      <c r="DF7" s="9">
        <f t="shared" si="3"/>
        <v>87128051.095799983</v>
      </c>
      <c r="DG7" s="9">
        <f t="shared" si="3"/>
        <v>48526214.195744991</v>
      </c>
      <c r="DH7" s="9">
        <f t="shared" si="3"/>
        <v>48526214.195744991</v>
      </c>
      <c r="DI7" s="9">
        <f t="shared" si="3"/>
        <v>52570065.378723741</v>
      </c>
      <c r="DJ7" s="9">
        <f t="shared" si="3"/>
        <v>56613916.561702497</v>
      </c>
      <c r="DK7" s="9">
        <f t="shared" si="3"/>
        <v>60657767.744681239</v>
      </c>
      <c r="DL7" s="9">
        <f t="shared" si="3"/>
        <v>64701618.927659988</v>
      </c>
      <c r="DM7" s="9">
        <f t="shared" si="3"/>
        <v>68745470.110638738</v>
      </c>
      <c r="DN7" s="9">
        <f t="shared" si="3"/>
        <v>68745470.110638738</v>
      </c>
      <c r="DO7" s="9">
        <f t="shared" si="3"/>
        <v>72789321.293617487</v>
      </c>
      <c r="DP7" s="9">
        <f t="shared" si="3"/>
        <v>80877023.659574986</v>
      </c>
      <c r="DQ7" s="9">
        <f t="shared" si="3"/>
        <v>88964726.025532484</v>
      </c>
      <c r="DR7" s="9">
        <f t="shared" si="3"/>
        <v>97052428.391489983</v>
      </c>
    </row>
    <row r="8" spans="1:122" s="4" customFormat="1" ht="18" customHeight="1" x14ac:dyDescent="0.3">
      <c r="A8" s="21">
        <v>2001</v>
      </c>
      <c r="B8" s="22" t="s">
        <v>40</v>
      </c>
      <c r="C8" s="13">
        <f>'Модель закупок'!B28</f>
        <v>7437600</v>
      </c>
      <c r="D8" s="13">
        <f>'Модель закупок'!C28</f>
        <v>7437600</v>
      </c>
      <c r="E8" s="13">
        <f>'Модель закупок'!D28</f>
        <v>8057400</v>
      </c>
      <c r="F8" s="13">
        <f>'Модель закупок'!E28</f>
        <v>8677200</v>
      </c>
      <c r="G8" s="13">
        <f>'Модель закупок'!F28</f>
        <v>9297000</v>
      </c>
      <c r="H8" s="13">
        <f>'Модель закупок'!G28</f>
        <v>9916800</v>
      </c>
      <c r="I8" s="13">
        <f>'Модель закупок'!H28</f>
        <v>10536600</v>
      </c>
      <c r="J8" s="13">
        <f>'Модель закупок'!I28</f>
        <v>10536600</v>
      </c>
      <c r="K8" s="13">
        <f>'Модель закупок'!J28</f>
        <v>11156400</v>
      </c>
      <c r="L8" s="13">
        <f>'Модель закупок'!K28</f>
        <v>12396000</v>
      </c>
      <c r="M8" s="13">
        <f>'Модель закупок'!L28</f>
        <v>13635600</v>
      </c>
      <c r="N8" s="13">
        <f>'Модель закупок'!M28</f>
        <v>14875200</v>
      </c>
      <c r="O8" s="13">
        <f>'Модель закупок'!N28</f>
        <v>9876157.1999999993</v>
      </c>
      <c r="P8" s="13">
        <f>'Модель закупок'!O28</f>
        <v>9876157.1999999993</v>
      </c>
      <c r="Q8" s="13">
        <f>'Модель закупок'!P28</f>
        <v>10699170.300000001</v>
      </c>
      <c r="R8" s="13">
        <f>'Модель закупок'!Q28</f>
        <v>11522183.4</v>
      </c>
      <c r="S8" s="13">
        <f>'Модель закупок'!R28</f>
        <v>12345196.5</v>
      </c>
      <c r="T8" s="13">
        <f>'Модель закупок'!S28</f>
        <v>13168209.6</v>
      </c>
      <c r="U8" s="13">
        <f>'Модель закупок'!T28</f>
        <v>13991222.700000001</v>
      </c>
      <c r="V8" s="13">
        <f>'Модель закупок'!U28</f>
        <v>13991222.700000001</v>
      </c>
      <c r="W8" s="13">
        <f>'Модель закупок'!V28</f>
        <v>14814235.799999999</v>
      </c>
      <c r="X8" s="13">
        <f>'Модель закупок'!W28</f>
        <v>16460262</v>
      </c>
      <c r="Y8" s="13">
        <f>'Модель закупок'!X28</f>
        <v>18106288.199999999</v>
      </c>
      <c r="Z8" s="13">
        <f>'Модель закупок'!Y28</f>
        <v>19752314.399999999</v>
      </c>
      <c r="AA8" s="13">
        <f>'Модель закупок'!Z28</f>
        <v>13036144.211999999</v>
      </c>
      <c r="AB8" s="13">
        <f>'Модель закупок'!AA28</f>
        <v>13036144.211999999</v>
      </c>
      <c r="AC8" s="13">
        <f>'Модель закупок'!AB28</f>
        <v>14122489.562999999</v>
      </c>
      <c r="AD8" s="13">
        <f>'Модель закупок'!AC28</f>
        <v>15208834.914000001</v>
      </c>
      <c r="AE8" s="13">
        <f>'Модель закупок'!AD28</f>
        <v>16295180.264999999</v>
      </c>
      <c r="AF8" s="13">
        <f>'Модель закупок'!AE28</f>
        <v>17381525.616</v>
      </c>
      <c r="AG8" s="13">
        <f>'Модель закупок'!AF28</f>
        <v>18467870.967</v>
      </c>
      <c r="AH8" s="13">
        <f>'Модель закупок'!AG28</f>
        <v>18467870.967</v>
      </c>
      <c r="AI8" s="13">
        <f>'Модель закупок'!AH28</f>
        <v>19554216.318</v>
      </c>
      <c r="AJ8" s="13">
        <f>'Модель закупок'!AI28</f>
        <v>21726907.02</v>
      </c>
      <c r="AK8" s="13">
        <f>'Модель закупок'!AJ28</f>
        <v>23899597.721999999</v>
      </c>
      <c r="AL8" s="13">
        <f>'Модель закупок'!AK28</f>
        <v>26072288.423999999</v>
      </c>
      <c r="AM8" s="13">
        <f>'Модель закупок'!AL28</f>
        <v>16366568.399999999</v>
      </c>
      <c r="AN8" s="13">
        <f>'Модель закупок'!AM28</f>
        <v>16366568.399999999</v>
      </c>
      <c r="AO8" s="13">
        <f>'Модель закупок'!AN28</f>
        <v>17730449.100000001</v>
      </c>
      <c r="AP8" s="13">
        <f>'Модель закупок'!AO28</f>
        <v>19094329.800000001</v>
      </c>
      <c r="AQ8" s="13">
        <f>'Модель закупок'!AP28</f>
        <v>20458210.5</v>
      </c>
      <c r="AR8" s="13">
        <f>'Модель закупок'!AQ28</f>
        <v>21822091.199999999</v>
      </c>
      <c r="AS8" s="13">
        <f>'Модель закупок'!AR28</f>
        <v>23185971.900000002</v>
      </c>
      <c r="AT8" s="13">
        <f>'Модель закупок'!AS28</f>
        <v>23185971.900000002</v>
      </c>
      <c r="AU8" s="13">
        <f>'Модель закупок'!AT28</f>
        <v>24549852.599999998</v>
      </c>
      <c r="AV8" s="13">
        <f>'Модель закупок'!AU28</f>
        <v>27277614</v>
      </c>
      <c r="AW8" s="13">
        <f>'Модель закупок'!AV28</f>
        <v>30005375.399999999</v>
      </c>
      <c r="AX8" s="13">
        <f>'Модель закупок'!AW28</f>
        <v>32733136.799999997</v>
      </c>
      <c r="AY8" s="13">
        <f>'Модель закупок'!AX28</f>
        <v>20844259.3125</v>
      </c>
      <c r="AZ8" s="13">
        <f>'Модель закупок'!AY28</f>
        <v>20844259.3125</v>
      </c>
      <c r="BA8" s="13">
        <f>'Модель закупок'!AZ28</f>
        <v>22581280.921875</v>
      </c>
      <c r="BB8" s="13">
        <f>'Модель закупок'!BA28</f>
        <v>24318302.531250004</v>
      </c>
      <c r="BC8" s="13">
        <f>'Модель закупок'!BB28</f>
        <v>26055324.140625</v>
      </c>
      <c r="BD8" s="13">
        <f>'Модель закупок'!BC28</f>
        <v>27792345.75</v>
      </c>
      <c r="BE8" s="13">
        <f>'Модель закупок'!BD28</f>
        <v>29529367.359375004</v>
      </c>
      <c r="BF8" s="13">
        <f>'Модель закупок'!BE28</f>
        <v>29529367.359375004</v>
      </c>
      <c r="BG8" s="13">
        <f>'Модель закупок'!BF28</f>
        <v>31266388.96875</v>
      </c>
      <c r="BH8" s="13">
        <f>'Модель закупок'!BG28</f>
        <v>34740432.1875</v>
      </c>
      <c r="BI8" s="13">
        <f>'Модель закупок'!BH28</f>
        <v>38214475.40625</v>
      </c>
      <c r="BJ8" s="13">
        <f>'Модель закупок'!BI28</f>
        <v>41688518.625</v>
      </c>
      <c r="BK8" s="13">
        <f>'Модель закупок'!BJ28</f>
        <v>25810609.5</v>
      </c>
      <c r="BL8" s="13">
        <f>'Модель закупок'!BK28</f>
        <v>25810609.5</v>
      </c>
      <c r="BM8" s="13">
        <f>'Модель закупок'!BL28</f>
        <v>27961493.625</v>
      </c>
      <c r="BN8" s="13">
        <f>'Модель закупок'!BM28</f>
        <v>30112377.750000004</v>
      </c>
      <c r="BO8" s="13">
        <f>'Модель закупок'!BN28</f>
        <v>32263261.875</v>
      </c>
      <c r="BP8" s="13">
        <f>'Модель закупок'!BO28</f>
        <v>34414146</v>
      </c>
      <c r="BQ8" s="13">
        <f>'Модель закупок'!BP28</f>
        <v>36565030.125</v>
      </c>
      <c r="BR8" s="13">
        <f>'Модель закупок'!BQ28</f>
        <v>36565030.125</v>
      </c>
      <c r="BS8" s="13">
        <f>'Модель закупок'!BR28</f>
        <v>38715914.25</v>
      </c>
      <c r="BT8" s="13">
        <f>'Модель закупок'!BS28</f>
        <v>43017682.5</v>
      </c>
      <c r="BU8" s="13">
        <f>'Модель закупок'!BT28</f>
        <v>47319450.75</v>
      </c>
      <c r="BV8" s="13">
        <f>'Модель закупок'!BU28</f>
        <v>51621219</v>
      </c>
      <c r="BW8" s="13">
        <f>'Модель закупок'!BV28</f>
        <v>31686886.529999997</v>
      </c>
      <c r="BX8" s="13">
        <f>'Модель закупок'!BW28</f>
        <v>31686886.529999997</v>
      </c>
      <c r="BY8" s="13">
        <f>'Модель закупок'!BX28</f>
        <v>34327460.407499999</v>
      </c>
      <c r="BZ8" s="13">
        <f>'Модель закупок'!BY28</f>
        <v>36968034.285000004</v>
      </c>
      <c r="CA8" s="13">
        <f>'Модель закупок'!BZ28</f>
        <v>39608608.162500001</v>
      </c>
      <c r="CB8" s="13">
        <f>'Модель закупок'!CA28</f>
        <v>42249182.039999999</v>
      </c>
      <c r="CC8" s="13">
        <f>'Модель закупок'!CB28</f>
        <v>44889755.917500004</v>
      </c>
      <c r="CD8" s="13">
        <f>'Модель закупок'!CC28</f>
        <v>44889755.917500004</v>
      </c>
      <c r="CE8" s="13">
        <f>'Модель закупок'!CD28</f>
        <v>47530329.795000002</v>
      </c>
      <c r="CF8" s="13">
        <f>'Модель закупок'!CE28</f>
        <v>52811477.550000004</v>
      </c>
      <c r="CG8" s="13">
        <f>'Модель закупок'!CF28</f>
        <v>58092625.305</v>
      </c>
      <c r="CH8" s="13">
        <f>'Модель закупок'!CG28</f>
        <v>63373773.059999995</v>
      </c>
      <c r="CI8" s="13">
        <f>'Модель закупок'!CH28</f>
        <v>37363523.183999993</v>
      </c>
      <c r="CJ8" s="13">
        <f>'Модель закупок'!CI28</f>
        <v>37363523.183999993</v>
      </c>
      <c r="CK8" s="13">
        <f>'Модель закупок'!CJ28</f>
        <v>40477150.115999989</v>
      </c>
      <c r="CL8" s="13">
        <f>'Модель закупок'!CK28</f>
        <v>43590777.047999993</v>
      </c>
      <c r="CM8" s="13">
        <f>'Модель закупок'!CL28</f>
        <v>46704403.979999989</v>
      </c>
      <c r="CN8" s="13">
        <f>'Модель закупок'!CM28</f>
        <v>49818030.911999993</v>
      </c>
      <c r="CO8" s="13">
        <f>'Модель закупок'!CN28</f>
        <v>52931657.843999989</v>
      </c>
      <c r="CP8" s="13">
        <f>'Модель закупок'!CO28</f>
        <v>52931657.843999989</v>
      </c>
      <c r="CQ8" s="13">
        <f>'Модель закупок'!CP28</f>
        <v>56045284.775999986</v>
      </c>
      <c r="CR8" s="13">
        <f>'Модель закупок'!CQ28</f>
        <v>62272538.639999986</v>
      </c>
      <c r="CS8" s="13">
        <f>'Модель закупок'!CR28</f>
        <v>68499792.503999978</v>
      </c>
      <c r="CT8" s="13">
        <f>'Модель закупок'!CS28</f>
        <v>74727046.367999986</v>
      </c>
      <c r="CU8" s="13">
        <f>'Модель закупок'!CT28</f>
        <v>43564025.547899991</v>
      </c>
      <c r="CV8" s="13">
        <f>'Модель закупок'!CU28</f>
        <v>43564025.547899991</v>
      </c>
      <c r="CW8" s="13">
        <f>'Модель закупок'!CV28</f>
        <v>47194361.010224998</v>
      </c>
      <c r="CX8" s="13">
        <f>'Модель закупок'!CW28</f>
        <v>50824696.472549997</v>
      </c>
      <c r="CY8" s="13">
        <f>'Модель закупок'!CX28</f>
        <v>54455031.934874989</v>
      </c>
      <c r="CZ8" s="13">
        <f>'Модель закупок'!CY28</f>
        <v>58085367.397199996</v>
      </c>
      <c r="DA8" s="13">
        <f>'Модель закупок'!CZ28</f>
        <v>61715702.859524995</v>
      </c>
      <c r="DB8" s="13">
        <f>'Модель закупок'!DA28</f>
        <v>61715702.859524995</v>
      </c>
      <c r="DC8" s="13">
        <f>'Модель закупок'!DB28</f>
        <v>65346038.321849987</v>
      </c>
      <c r="DD8" s="13">
        <f>'Модель закупок'!DC28</f>
        <v>72606709.2465</v>
      </c>
      <c r="DE8" s="13">
        <f>'Модель закупок'!DD28</f>
        <v>79867380.171149984</v>
      </c>
      <c r="DF8" s="13">
        <f>'Модель закупок'!DE28</f>
        <v>87128051.095799983</v>
      </c>
      <c r="DG8" s="13">
        <f>'Модель закупок'!DF28</f>
        <v>48526214.195744991</v>
      </c>
      <c r="DH8" s="13">
        <f>'Модель закупок'!DG28</f>
        <v>48526214.195744991</v>
      </c>
      <c r="DI8" s="13">
        <f>'Модель закупок'!DH28</f>
        <v>52570065.378723741</v>
      </c>
      <c r="DJ8" s="13">
        <f>'Модель закупок'!DI28</f>
        <v>56613916.561702497</v>
      </c>
      <c r="DK8" s="13">
        <f>'Модель закупок'!DJ28</f>
        <v>60657767.744681239</v>
      </c>
      <c r="DL8" s="13">
        <f>'Модель закупок'!DK28</f>
        <v>64701618.927659988</v>
      </c>
      <c r="DM8" s="13">
        <f>'Модель закупок'!DL28</f>
        <v>68745470.110638738</v>
      </c>
      <c r="DN8" s="13">
        <f>'Модель закупок'!DM28</f>
        <v>68745470.110638738</v>
      </c>
      <c r="DO8" s="13">
        <f>'Модель закупок'!DN28</f>
        <v>72789321.293617487</v>
      </c>
      <c r="DP8" s="13">
        <f>'Модель закупок'!DO28</f>
        <v>80877023.659574986</v>
      </c>
      <c r="DQ8" s="13">
        <f>'Модель закупок'!DP28</f>
        <v>88964726.025532484</v>
      </c>
      <c r="DR8" s="13">
        <f>'Модель закупок'!DQ28</f>
        <v>97052428.391489983</v>
      </c>
    </row>
    <row r="9" spans="1:122" s="4" customFormat="1" ht="18" customHeight="1" x14ac:dyDescent="0.3">
      <c r="A9" s="21">
        <v>2002</v>
      </c>
      <c r="B9" s="22" t="s">
        <v>41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0</v>
      </c>
      <c r="BY9" s="13">
        <v>0</v>
      </c>
      <c r="BZ9" s="13">
        <v>0</v>
      </c>
      <c r="CA9" s="13">
        <v>0</v>
      </c>
      <c r="CB9" s="13">
        <v>0</v>
      </c>
      <c r="CC9" s="13">
        <v>0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3">
        <v>0</v>
      </c>
      <c r="DC9" s="13">
        <v>0</v>
      </c>
      <c r="DD9" s="13">
        <v>0</v>
      </c>
      <c r="DE9" s="13">
        <v>0</v>
      </c>
      <c r="DF9" s="13">
        <v>0</v>
      </c>
      <c r="DG9" s="13">
        <v>0</v>
      </c>
      <c r="DH9" s="13">
        <v>0</v>
      </c>
      <c r="DI9" s="13">
        <v>0</v>
      </c>
      <c r="DJ9" s="13">
        <v>0</v>
      </c>
      <c r="DK9" s="13">
        <v>0</v>
      </c>
      <c r="DL9" s="13">
        <v>0</v>
      </c>
      <c r="DM9" s="13">
        <v>0</v>
      </c>
      <c r="DN9" s="13">
        <v>0</v>
      </c>
      <c r="DO9" s="13">
        <v>0</v>
      </c>
      <c r="DP9" s="13">
        <v>0</v>
      </c>
      <c r="DQ9" s="13">
        <v>0</v>
      </c>
      <c r="DR9" s="13">
        <v>0</v>
      </c>
    </row>
    <row r="10" spans="1:122" s="4" customFormat="1" ht="18" customHeight="1" x14ac:dyDescent="0.3">
      <c r="A10" s="19">
        <v>3000</v>
      </c>
      <c r="B10" s="20" t="s">
        <v>42</v>
      </c>
      <c r="C10" s="9">
        <f>C4-C7</f>
        <v>11390400</v>
      </c>
      <c r="D10" s="9">
        <f t="shared" ref="D10:BO10" si="4">D4-D7</f>
        <v>11390400</v>
      </c>
      <c r="E10" s="9">
        <f t="shared" si="4"/>
        <v>12339600</v>
      </c>
      <c r="F10" s="9">
        <f t="shared" si="4"/>
        <v>13288800.000000004</v>
      </c>
      <c r="G10" s="9">
        <f t="shared" si="4"/>
        <v>14238000</v>
      </c>
      <c r="H10" s="9">
        <f t="shared" si="4"/>
        <v>15187200</v>
      </c>
      <c r="I10" s="9">
        <f t="shared" si="4"/>
        <v>16136400.000000004</v>
      </c>
      <c r="J10" s="9">
        <f t="shared" si="4"/>
        <v>16136400.000000004</v>
      </c>
      <c r="K10" s="9">
        <f t="shared" si="4"/>
        <v>17085600</v>
      </c>
      <c r="L10" s="9">
        <f t="shared" si="4"/>
        <v>18984000</v>
      </c>
      <c r="M10" s="9">
        <f t="shared" si="4"/>
        <v>20882400</v>
      </c>
      <c r="N10" s="9">
        <f t="shared" si="4"/>
        <v>22780800</v>
      </c>
      <c r="O10" s="9">
        <f t="shared" si="4"/>
        <v>15031738.800000001</v>
      </c>
      <c r="P10" s="9">
        <f t="shared" si="4"/>
        <v>15031738.800000001</v>
      </c>
      <c r="Q10" s="9">
        <f t="shared" si="4"/>
        <v>16284383.699999999</v>
      </c>
      <c r="R10" s="9">
        <f t="shared" si="4"/>
        <v>17537028.600000001</v>
      </c>
      <c r="S10" s="9">
        <f t="shared" si="4"/>
        <v>18789673.5</v>
      </c>
      <c r="T10" s="9">
        <f t="shared" si="4"/>
        <v>20042318.399999999</v>
      </c>
      <c r="U10" s="9">
        <f t="shared" si="4"/>
        <v>21294963.299999997</v>
      </c>
      <c r="V10" s="9">
        <f t="shared" si="4"/>
        <v>21294963.299999997</v>
      </c>
      <c r="W10" s="9">
        <f t="shared" si="4"/>
        <v>22547608.200000003</v>
      </c>
      <c r="X10" s="9">
        <f t="shared" si="4"/>
        <v>25052898</v>
      </c>
      <c r="Y10" s="9">
        <f t="shared" si="4"/>
        <v>27558187.800000001</v>
      </c>
      <c r="Z10" s="9">
        <f t="shared" si="4"/>
        <v>30063477.600000001</v>
      </c>
      <c r="AA10" s="9">
        <f t="shared" si="4"/>
        <v>20313545.148000002</v>
      </c>
      <c r="AB10" s="9">
        <f t="shared" si="4"/>
        <v>20313545.148000002</v>
      </c>
      <c r="AC10" s="9">
        <f t="shared" si="4"/>
        <v>22006340.577</v>
      </c>
      <c r="AD10" s="9">
        <f t="shared" si="4"/>
        <v>23699136.006000001</v>
      </c>
      <c r="AE10" s="9">
        <f t="shared" si="4"/>
        <v>25391931.434999995</v>
      </c>
      <c r="AF10" s="9">
        <f t="shared" si="4"/>
        <v>27084726.864000004</v>
      </c>
      <c r="AG10" s="9">
        <f t="shared" si="4"/>
        <v>28777522.293000005</v>
      </c>
      <c r="AH10" s="9">
        <f t="shared" si="4"/>
        <v>28777522.293000005</v>
      </c>
      <c r="AI10" s="9">
        <f t="shared" si="4"/>
        <v>30470317.721999999</v>
      </c>
      <c r="AJ10" s="9">
        <f t="shared" si="4"/>
        <v>33855908.579999998</v>
      </c>
      <c r="AK10" s="9">
        <f t="shared" si="4"/>
        <v>37241499.438000008</v>
      </c>
      <c r="AL10" s="9">
        <f t="shared" si="4"/>
        <v>40627090.296000004</v>
      </c>
      <c r="AM10" s="9">
        <f t="shared" si="4"/>
        <v>26178843.600000001</v>
      </c>
      <c r="AN10" s="9">
        <f t="shared" si="4"/>
        <v>26178843.600000001</v>
      </c>
      <c r="AO10" s="9">
        <f t="shared" si="4"/>
        <v>28360413.899999999</v>
      </c>
      <c r="AP10" s="9">
        <f t="shared" si="4"/>
        <v>30541984.200000007</v>
      </c>
      <c r="AQ10" s="9">
        <f t="shared" si="4"/>
        <v>32723554.5</v>
      </c>
      <c r="AR10" s="9">
        <f t="shared" si="4"/>
        <v>34905124.799999997</v>
      </c>
      <c r="AS10" s="9">
        <f t="shared" si="4"/>
        <v>37086695.100000009</v>
      </c>
      <c r="AT10" s="9">
        <f t="shared" si="4"/>
        <v>37086695.100000009</v>
      </c>
      <c r="AU10" s="9">
        <f t="shared" si="4"/>
        <v>39268265.400000006</v>
      </c>
      <c r="AV10" s="9">
        <f t="shared" si="4"/>
        <v>43631406</v>
      </c>
      <c r="AW10" s="9">
        <f t="shared" si="4"/>
        <v>47994546.600000001</v>
      </c>
      <c r="AX10" s="9">
        <f t="shared" si="4"/>
        <v>52357687.200000003</v>
      </c>
      <c r="AY10" s="9">
        <f t="shared" si="4"/>
        <v>34677944.4375</v>
      </c>
      <c r="AZ10" s="9">
        <f t="shared" si="4"/>
        <v>34677944.4375</v>
      </c>
      <c r="BA10" s="9">
        <f t="shared" si="4"/>
        <v>37567773.140625</v>
      </c>
      <c r="BB10" s="9">
        <f t="shared" si="4"/>
        <v>40457601.84375</v>
      </c>
      <c r="BC10" s="9">
        <f t="shared" si="4"/>
        <v>43347430.546875</v>
      </c>
      <c r="BD10" s="9">
        <f t="shared" si="4"/>
        <v>46237259.25</v>
      </c>
      <c r="BE10" s="9">
        <f t="shared" si="4"/>
        <v>49127087.953125</v>
      </c>
      <c r="BF10" s="9">
        <f t="shared" si="4"/>
        <v>49127087.953125</v>
      </c>
      <c r="BG10" s="9">
        <f t="shared" si="4"/>
        <v>52016916.65625</v>
      </c>
      <c r="BH10" s="9">
        <f t="shared" si="4"/>
        <v>57796574.0625</v>
      </c>
      <c r="BI10" s="9">
        <f t="shared" si="4"/>
        <v>63576231.46875</v>
      </c>
      <c r="BJ10" s="9">
        <f t="shared" si="4"/>
        <v>69355888.875</v>
      </c>
      <c r="BK10" s="9">
        <f t="shared" si="4"/>
        <v>45235300.5</v>
      </c>
      <c r="BL10" s="9">
        <f t="shared" si="4"/>
        <v>45235300.5</v>
      </c>
      <c r="BM10" s="9">
        <f t="shared" si="4"/>
        <v>49004908.875</v>
      </c>
      <c r="BN10" s="9">
        <f t="shared" si="4"/>
        <v>52774517.250000015</v>
      </c>
      <c r="BO10" s="9">
        <f t="shared" si="4"/>
        <v>56544125.625</v>
      </c>
      <c r="BP10" s="9">
        <f t="shared" ref="BP10:DR10" si="5">BP4-BP7</f>
        <v>60313734</v>
      </c>
      <c r="BQ10" s="9">
        <f t="shared" si="5"/>
        <v>64083342.375</v>
      </c>
      <c r="BR10" s="9">
        <f t="shared" si="5"/>
        <v>64083342.375</v>
      </c>
      <c r="BS10" s="9">
        <f t="shared" si="5"/>
        <v>67852950.75</v>
      </c>
      <c r="BT10" s="9">
        <f t="shared" si="5"/>
        <v>75392167.5</v>
      </c>
      <c r="BU10" s="9">
        <f t="shared" si="5"/>
        <v>82931384.25</v>
      </c>
      <c r="BV10" s="9">
        <f t="shared" si="5"/>
        <v>90470601</v>
      </c>
      <c r="BW10" s="9">
        <f t="shared" si="5"/>
        <v>56817426.50999999</v>
      </c>
      <c r="BX10" s="9">
        <f t="shared" si="5"/>
        <v>56817426.50999999</v>
      </c>
      <c r="BY10" s="9">
        <f t="shared" si="5"/>
        <v>61552212.05250001</v>
      </c>
      <c r="BZ10" s="9">
        <f t="shared" si="5"/>
        <v>66286997.595000006</v>
      </c>
      <c r="CA10" s="9">
        <f t="shared" si="5"/>
        <v>71021783.137499988</v>
      </c>
      <c r="CB10" s="9">
        <f t="shared" si="5"/>
        <v>75756568.680000007</v>
      </c>
      <c r="CC10" s="9">
        <f t="shared" si="5"/>
        <v>80491354.222500011</v>
      </c>
      <c r="CD10" s="9">
        <f t="shared" si="5"/>
        <v>80491354.222500011</v>
      </c>
      <c r="CE10" s="9">
        <f t="shared" si="5"/>
        <v>85226139.765000001</v>
      </c>
      <c r="CF10" s="9">
        <f t="shared" si="5"/>
        <v>94695710.849999994</v>
      </c>
      <c r="CG10" s="9">
        <f t="shared" si="5"/>
        <v>104165281.935</v>
      </c>
      <c r="CH10" s="9">
        <f t="shared" si="5"/>
        <v>113634853.01999998</v>
      </c>
      <c r="CI10" s="9">
        <f t="shared" si="5"/>
        <v>68022064.655999988</v>
      </c>
      <c r="CJ10" s="9">
        <f t="shared" si="5"/>
        <v>68022064.655999988</v>
      </c>
      <c r="CK10" s="9">
        <f t="shared" si="5"/>
        <v>73690570.04399997</v>
      </c>
      <c r="CL10" s="9">
        <f t="shared" si="5"/>
        <v>79359075.431999981</v>
      </c>
      <c r="CM10" s="9">
        <f t="shared" si="5"/>
        <v>85027580.819999963</v>
      </c>
      <c r="CN10" s="9">
        <f t="shared" si="5"/>
        <v>90696086.207999974</v>
      </c>
      <c r="CO10" s="9">
        <f t="shared" si="5"/>
        <v>96364591.595999986</v>
      </c>
      <c r="CP10" s="9">
        <f t="shared" si="5"/>
        <v>96364591.595999986</v>
      </c>
      <c r="CQ10" s="9">
        <f t="shared" si="5"/>
        <v>102033096.98399997</v>
      </c>
      <c r="CR10" s="9">
        <f t="shared" si="5"/>
        <v>113370107.75999999</v>
      </c>
      <c r="CS10" s="9">
        <f t="shared" si="5"/>
        <v>124707118.53599998</v>
      </c>
      <c r="CT10" s="9">
        <f t="shared" si="5"/>
        <v>136044129.31199998</v>
      </c>
      <c r="CU10" s="9">
        <f t="shared" si="5"/>
        <v>82372570.523099974</v>
      </c>
      <c r="CV10" s="9">
        <f t="shared" si="5"/>
        <v>82372570.523099974</v>
      </c>
      <c r="CW10" s="9">
        <f t="shared" si="5"/>
        <v>89236951.40002498</v>
      </c>
      <c r="CX10" s="9">
        <f t="shared" si="5"/>
        <v>96101332.276949972</v>
      </c>
      <c r="CY10" s="9">
        <f t="shared" si="5"/>
        <v>102965713.15387496</v>
      </c>
      <c r="CZ10" s="9">
        <f t="shared" si="5"/>
        <v>109830094.03079996</v>
      </c>
      <c r="DA10" s="9">
        <f t="shared" si="5"/>
        <v>116694474.90772498</v>
      </c>
      <c r="DB10" s="9">
        <f t="shared" si="5"/>
        <v>116694474.90772498</v>
      </c>
      <c r="DC10" s="9">
        <f t="shared" si="5"/>
        <v>123558855.78464995</v>
      </c>
      <c r="DD10" s="9">
        <f t="shared" si="5"/>
        <v>137287617.53849995</v>
      </c>
      <c r="DE10" s="9">
        <f t="shared" si="5"/>
        <v>151016379.29234993</v>
      </c>
      <c r="DF10" s="9">
        <f t="shared" si="5"/>
        <v>164745141.04619995</v>
      </c>
      <c r="DG10" s="9">
        <f t="shared" si="5"/>
        <v>95285253.575654984</v>
      </c>
      <c r="DH10" s="9">
        <f t="shared" si="5"/>
        <v>95285253.575654984</v>
      </c>
      <c r="DI10" s="9">
        <f t="shared" si="5"/>
        <v>103225691.37362623</v>
      </c>
      <c r="DJ10" s="9">
        <f t="shared" si="5"/>
        <v>111166129.17159751</v>
      </c>
      <c r="DK10" s="9">
        <f t="shared" si="5"/>
        <v>119106566.96956873</v>
      </c>
      <c r="DL10" s="9">
        <f t="shared" si="5"/>
        <v>127047004.76753998</v>
      </c>
      <c r="DM10" s="9">
        <f t="shared" si="5"/>
        <v>134987442.56551123</v>
      </c>
      <c r="DN10" s="9">
        <f t="shared" si="5"/>
        <v>134987442.56551123</v>
      </c>
      <c r="DO10" s="9">
        <f t="shared" si="5"/>
        <v>142927880.36348248</v>
      </c>
      <c r="DP10" s="9">
        <f t="shared" si="5"/>
        <v>158808755.95942497</v>
      </c>
      <c r="DQ10" s="9">
        <f t="shared" si="5"/>
        <v>174689631.55536747</v>
      </c>
      <c r="DR10" s="9">
        <f t="shared" si="5"/>
        <v>190570507.15130997</v>
      </c>
    </row>
    <row r="11" spans="1:122" s="26" customFormat="1" ht="18" customHeight="1" x14ac:dyDescent="0.3">
      <c r="A11" s="52">
        <v>3001</v>
      </c>
      <c r="B11" s="53" t="s">
        <v>134</v>
      </c>
      <c r="C11" s="51">
        <f>C10/C4</f>
        <v>0.60497131931166348</v>
      </c>
      <c r="D11" s="51">
        <f t="shared" ref="D11:BO11" si="6">D10/D4</f>
        <v>0.60497131931166348</v>
      </c>
      <c r="E11" s="51">
        <f t="shared" si="6"/>
        <v>0.60497131931166348</v>
      </c>
      <c r="F11" s="51">
        <f t="shared" si="6"/>
        <v>0.60497131931166359</v>
      </c>
      <c r="G11" s="51">
        <f t="shared" si="6"/>
        <v>0.60497131931166348</v>
      </c>
      <c r="H11" s="51">
        <f t="shared" si="6"/>
        <v>0.60497131931166348</v>
      </c>
      <c r="I11" s="51">
        <f t="shared" si="6"/>
        <v>0.60497131931166348</v>
      </c>
      <c r="J11" s="51">
        <f t="shared" si="6"/>
        <v>0.60497131931166348</v>
      </c>
      <c r="K11" s="51">
        <f t="shared" si="6"/>
        <v>0.60497131931166348</v>
      </c>
      <c r="L11" s="51">
        <f t="shared" si="6"/>
        <v>0.60497131931166348</v>
      </c>
      <c r="M11" s="51">
        <f t="shared" si="6"/>
        <v>0.60497131931166348</v>
      </c>
      <c r="N11" s="51">
        <f t="shared" si="6"/>
        <v>0.60497131931166348</v>
      </c>
      <c r="O11" s="51">
        <f t="shared" si="6"/>
        <v>0.60349291646311676</v>
      </c>
      <c r="P11" s="51">
        <f t="shared" si="6"/>
        <v>0.60349291646311676</v>
      </c>
      <c r="Q11" s="51">
        <f t="shared" si="6"/>
        <v>0.60349291646311676</v>
      </c>
      <c r="R11" s="51">
        <f t="shared" si="6"/>
        <v>0.60349291646311676</v>
      </c>
      <c r="S11" s="51">
        <f t="shared" si="6"/>
        <v>0.60349291646311676</v>
      </c>
      <c r="T11" s="51">
        <f t="shared" si="6"/>
        <v>0.60349291646311676</v>
      </c>
      <c r="U11" s="51">
        <f t="shared" si="6"/>
        <v>0.60349291646311665</v>
      </c>
      <c r="V11" s="51">
        <f t="shared" si="6"/>
        <v>0.60349291646311665</v>
      </c>
      <c r="W11" s="51">
        <f t="shared" si="6"/>
        <v>0.60349291646311687</v>
      </c>
      <c r="X11" s="51">
        <f t="shared" si="6"/>
        <v>0.60349291646311676</v>
      </c>
      <c r="Y11" s="51">
        <f t="shared" si="6"/>
        <v>0.60349291646311676</v>
      </c>
      <c r="Z11" s="51">
        <f t="shared" si="6"/>
        <v>0.60349291646311676</v>
      </c>
      <c r="AA11" s="51">
        <f t="shared" si="6"/>
        <v>0.60910747709585267</v>
      </c>
      <c r="AB11" s="51">
        <f t="shared" si="6"/>
        <v>0.60910747709585267</v>
      </c>
      <c r="AC11" s="51">
        <f t="shared" si="6"/>
        <v>0.60910747709585256</v>
      </c>
      <c r="AD11" s="51">
        <f t="shared" si="6"/>
        <v>0.60910747709585267</v>
      </c>
      <c r="AE11" s="51">
        <f t="shared" si="6"/>
        <v>0.60910747709585256</v>
      </c>
      <c r="AF11" s="51">
        <f t="shared" si="6"/>
        <v>0.60910747709585267</v>
      </c>
      <c r="AG11" s="51">
        <f t="shared" si="6"/>
        <v>0.60910747709585267</v>
      </c>
      <c r="AH11" s="51">
        <f t="shared" si="6"/>
        <v>0.60910747709585267</v>
      </c>
      <c r="AI11" s="51">
        <f t="shared" si="6"/>
        <v>0.60910747709585267</v>
      </c>
      <c r="AJ11" s="51">
        <f t="shared" si="6"/>
        <v>0.60910747709585256</v>
      </c>
      <c r="AK11" s="51">
        <f t="shared" si="6"/>
        <v>0.60910747709585278</v>
      </c>
      <c r="AL11" s="51">
        <f t="shared" si="6"/>
        <v>0.60910747709585267</v>
      </c>
      <c r="AM11" s="51">
        <f t="shared" si="6"/>
        <v>0.61531531531531536</v>
      </c>
      <c r="AN11" s="51">
        <f t="shared" si="6"/>
        <v>0.61531531531531536</v>
      </c>
      <c r="AO11" s="51">
        <f t="shared" si="6"/>
        <v>0.61531531531531525</v>
      </c>
      <c r="AP11" s="51">
        <f t="shared" si="6"/>
        <v>0.61531531531531536</v>
      </c>
      <c r="AQ11" s="51">
        <f t="shared" si="6"/>
        <v>0.61531531531531536</v>
      </c>
      <c r="AR11" s="51">
        <f t="shared" si="6"/>
        <v>0.61531531531531525</v>
      </c>
      <c r="AS11" s="51">
        <f t="shared" si="6"/>
        <v>0.61531531531531536</v>
      </c>
      <c r="AT11" s="51">
        <f t="shared" si="6"/>
        <v>0.61531531531531536</v>
      </c>
      <c r="AU11" s="51">
        <f t="shared" si="6"/>
        <v>0.61531531531531536</v>
      </c>
      <c r="AV11" s="51">
        <f t="shared" si="6"/>
        <v>0.61531531531531536</v>
      </c>
      <c r="AW11" s="51">
        <f t="shared" si="6"/>
        <v>0.61531531531531536</v>
      </c>
      <c r="AX11" s="51">
        <f t="shared" si="6"/>
        <v>0.61531531531531536</v>
      </c>
      <c r="AY11" s="51">
        <f t="shared" si="6"/>
        <v>0.62457795431976171</v>
      </c>
      <c r="AZ11" s="51">
        <f t="shared" si="6"/>
        <v>0.62457795431976171</v>
      </c>
      <c r="BA11" s="51">
        <f t="shared" si="6"/>
        <v>0.62457795431976171</v>
      </c>
      <c r="BB11" s="51">
        <f t="shared" si="6"/>
        <v>0.6245779543197616</v>
      </c>
      <c r="BC11" s="51">
        <f t="shared" si="6"/>
        <v>0.62457795431976171</v>
      </c>
      <c r="BD11" s="51">
        <f t="shared" si="6"/>
        <v>0.62457795431976171</v>
      </c>
      <c r="BE11" s="51">
        <f t="shared" si="6"/>
        <v>0.62457795431976171</v>
      </c>
      <c r="BF11" s="51">
        <f t="shared" si="6"/>
        <v>0.62457795431976171</v>
      </c>
      <c r="BG11" s="51">
        <f t="shared" si="6"/>
        <v>0.62457795431976171</v>
      </c>
      <c r="BH11" s="51">
        <f t="shared" si="6"/>
        <v>0.62457795431976171</v>
      </c>
      <c r="BI11" s="51">
        <f t="shared" si="6"/>
        <v>0.62457795431976171</v>
      </c>
      <c r="BJ11" s="51">
        <f t="shared" si="6"/>
        <v>0.62457795431976171</v>
      </c>
      <c r="BK11" s="51">
        <f t="shared" si="6"/>
        <v>0.63670520231213867</v>
      </c>
      <c r="BL11" s="51">
        <f t="shared" si="6"/>
        <v>0.63670520231213867</v>
      </c>
      <c r="BM11" s="51">
        <f t="shared" si="6"/>
        <v>0.63670520231213867</v>
      </c>
      <c r="BN11" s="51">
        <f t="shared" si="6"/>
        <v>0.63670520231213878</v>
      </c>
      <c r="BO11" s="51">
        <f t="shared" si="6"/>
        <v>0.63670520231213867</v>
      </c>
      <c r="BP11" s="51">
        <f t="shared" ref="BP11:DR11" si="7">BP10/BP4</f>
        <v>0.63670520231213867</v>
      </c>
      <c r="BQ11" s="51">
        <f t="shared" si="7"/>
        <v>0.63670520231213867</v>
      </c>
      <c r="BR11" s="51">
        <f t="shared" si="7"/>
        <v>0.63670520231213867</v>
      </c>
      <c r="BS11" s="51">
        <f t="shared" si="7"/>
        <v>0.63670520231213867</v>
      </c>
      <c r="BT11" s="51">
        <f t="shared" si="7"/>
        <v>0.63670520231213867</v>
      </c>
      <c r="BU11" s="51">
        <f t="shared" si="7"/>
        <v>0.63670520231213867</v>
      </c>
      <c r="BV11" s="51">
        <f t="shared" si="7"/>
        <v>0.63670520231213867</v>
      </c>
      <c r="BW11" s="51">
        <f t="shared" si="7"/>
        <v>0.64197353279631753</v>
      </c>
      <c r="BX11" s="51">
        <f t="shared" si="7"/>
        <v>0.64197353279631753</v>
      </c>
      <c r="BY11" s="51">
        <f t="shared" si="7"/>
        <v>0.64197353279631764</v>
      </c>
      <c r="BZ11" s="51">
        <f t="shared" si="7"/>
        <v>0.64197353279631764</v>
      </c>
      <c r="CA11" s="51">
        <f t="shared" si="7"/>
        <v>0.64197353279631753</v>
      </c>
      <c r="CB11" s="51">
        <f t="shared" si="7"/>
        <v>0.64197353279631764</v>
      </c>
      <c r="CC11" s="51">
        <f t="shared" si="7"/>
        <v>0.64197353279631764</v>
      </c>
      <c r="CD11" s="51">
        <f t="shared" si="7"/>
        <v>0.64197353279631764</v>
      </c>
      <c r="CE11" s="51">
        <f t="shared" si="7"/>
        <v>0.64197353279631764</v>
      </c>
      <c r="CF11" s="51">
        <f t="shared" si="7"/>
        <v>0.64197353279631753</v>
      </c>
      <c r="CG11" s="51">
        <f t="shared" si="7"/>
        <v>0.64197353279631764</v>
      </c>
      <c r="CH11" s="51">
        <f t="shared" si="7"/>
        <v>0.64197353279631753</v>
      </c>
      <c r="CI11" s="51">
        <f t="shared" si="7"/>
        <v>0.64545889101338438</v>
      </c>
      <c r="CJ11" s="51">
        <f t="shared" si="7"/>
        <v>0.64545889101338438</v>
      </c>
      <c r="CK11" s="51">
        <f t="shared" si="7"/>
        <v>0.64545889101338427</v>
      </c>
      <c r="CL11" s="51">
        <f t="shared" si="7"/>
        <v>0.64545889101338427</v>
      </c>
      <c r="CM11" s="51">
        <f t="shared" si="7"/>
        <v>0.64545889101338427</v>
      </c>
      <c r="CN11" s="51">
        <f t="shared" si="7"/>
        <v>0.64545889101338427</v>
      </c>
      <c r="CO11" s="51">
        <f t="shared" si="7"/>
        <v>0.64545889101338438</v>
      </c>
      <c r="CP11" s="51">
        <f t="shared" si="7"/>
        <v>0.64545889101338438</v>
      </c>
      <c r="CQ11" s="51">
        <f t="shared" si="7"/>
        <v>0.64545889101338427</v>
      </c>
      <c r="CR11" s="51">
        <f t="shared" si="7"/>
        <v>0.64545889101338438</v>
      </c>
      <c r="CS11" s="51">
        <f t="shared" si="7"/>
        <v>0.64545889101338438</v>
      </c>
      <c r="CT11" s="51">
        <f t="shared" si="7"/>
        <v>0.64545889101338438</v>
      </c>
      <c r="CU11" s="51">
        <f t="shared" si="7"/>
        <v>0.65407969639468688</v>
      </c>
      <c r="CV11" s="51">
        <f t="shared" si="7"/>
        <v>0.65407969639468688</v>
      </c>
      <c r="CW11" s="51">
        <f t="shared" si="7"/>
        <v>0.65407969639468688</v>
      </c>
      <c r="CX11" s="51">
        <f t="shared" si="7"/>
        <v>0.65407969639468677</v>
      </c>
      <c r="CY11" s="51">
        <f t="shared" si="7"/>
        <v>0.65407969639468688</v>
      </c>
      <c r="CZ11" s="51">
        <f t="shared" si="7"/>
        <v>0.65407969639468688</v>
      </c>
      <c r="DA11" s="51">
        <f t="shared" si="7"/>
        <v>0.65407969639468688</v>
      </c>
      <c r="DB11" s="51">
        <f t="shared" si="7"/>
        <v>0.65407969639468688</v>
      </c>
      <c r="DC11" s="51">
        <f t="shared" si="7"/>
        <v>0.65407969639468688</v>
      </c>
      <c r="DD11" s="51">
        <f t="shared" si="7"/>
        <v>0.65407969639468677</v>
      </c>
      <c r="DE11" s="51">
        <f t="shared" si="7"/>
        <v>0.65407969639468677</v>
      </c>
      <c r="DF11" s="51">
        <f t="shared" si="7"/>
        <v>0.65407969639468688</v>
      </c>
      <c r="DG11" s="51">
        <f t="shared" si="7"/>
        <v>0.66257062146892653</v>
      </c>
      <c r="DH11" s="51">
        <f t="shared" si="7"/>
        <v>0.66257062146892653</v>
      </c>
      <c r="DI11" s="51">
        <f t="shared" si="7"/>
        <v>0.66257062146892653</v>
      </c>
      <c r="DJ11" s="51">
        <f t="shared" si="7"/>
        <v>0.66257062146892665</v>
      </c>
      <c r="DK11" s="51">
        <f t="shared" si="7"/>
        <v>0.66257062146892653</v>
      </c>
      <c r="DL11" s="51">
        <f t="shared" si="7"/>
        <v>0.66257062146892653</v>
      </c>
      <c r="DM11" s="51">
        <f t="shared" si="7"/>
        <v>0.66257062146892653</v>
      </c>
      <c r="DN11" s="51">
        <f t="shared" si="7"/>
        <v>0.66257062146892653</v>
      </c>
      <c r="DO11" s="51">
        <f t="shared" si="7"/>
        <v>0.66257062146892653</v>
      </c>
      <c r="DP11" s="51">
        <f t="shared" si="7"/>
        <v>0.66257062146892653</v>
      </c>
      <c r="DQ11" s="51">
        <f t="shared" si="7"/>
        <v>0.66257062146892653</v>
      </c>
      <c r="DR11" s="51">
        <f t="shared" si="7"/>
        <v>0.66257062146892653</v>
      </c>
    </row>
    <row r="12" spans="1:122" s="26" customFormat="1" ht="9" customHeight="1" x14ac:dyDescent="0.3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</row>
    <row r="13" spans="1:122" s="4" customFormat="1" ht="18" customHeight="1" x14ac:dyDescent="0.3">
      <c r="A13" s="19">
        <v>4000</v>
      </c>
      <c r="B13" s="20" t="s">
        <v>43</v>
      </c>
      <c r="C13" s="9">
        <f>C14+C19+C25+C31+C41</f>
        <v>13453146.440677967</v>
      </c>
      <c r="D13" s="9">
        <f t="shared" ref="D13:BO13" si="8">D14+D19+D25+D31+D41</f>
        <v>13453146.440677967</v>
      </c>
      <c r="E13" s="9">
        <f t="shared" si="8"/>
        <v>13825444.661016949</v>
      </c>
      <c r="F13" s="9">
        <f t="shared" si="8"/>
        <v>14745059.265536724</v>
      </c>
      <c r="G13" s="9">
        <f t="shared" si="8"/>
        <v>15111656.273540489</v>
      </c>
      <c r="H13" s="9">
        <f t="shared" si="8"/>
        <v>15478253.281544255</v>
      </c>
      <c r="I13" s="9">
        <f t="shared" si="8"/>
        <v>15909850.289548023</v>
      </c>
      <c r="J13" s="9">
        <f t="shared" si="8"/>
        <v>15904149.077212807</v>
      </c>
      <c r="K13" s="9">
        <f t="shared" si="8"/>
        <v>16270746.085216573</v>
      </c>
      <c r="L13" s="9">
        <f t="shared" si="8"/>
        <v>17009641.313559324</v>
      </c>
      <c r="M13" s="9">
        <f t="shared" si="8"/>
        <v>17748536.541902073</v>
      </c>
      <c r="N13" s="9">
        <f t="shared" si="8"/>
        <v>21029804.651600752</v>
      </c>
      <c r="O13" s="9">
        <f t="shared" si="8"/>
        <v>19609639.321841806</v>
      </c>
      <c r="P13" s="9">
        <f t="shared" si="8"/>
        <v>19550972.007811677</v>
      </c>
      <c r="Q13" s="9">
        <f t="shared" si="8"/>
        <v>20068583.503205273</v>
      </c>
      <c r="R13" s="9">
        <f t="shared" si="8"/>
        <v>20508194.998598874</v>
      </c>
      <c r="S13" s="9">
        <f t="shared" si="8"/>
        <v>20947806.493992463</v>
      </c>
      <c r="T13" s="9">
        <f t="shared" si="8"/>
        <v>21387417.989386067</v>
      </c>
      <c r="U13" s="9">
        <f t="shared" si="8"/>
        <v>21892029.484779656</v>
      </c>
      <c r="V13" s="9">
        <f t="shared" si="8"/>
        <v>21833362.17074953</v>
      </c>
      <c r="W13" s="9">
        <f t="shared" si="8"/>
        <v>22272973.666143127</v>
      </c>
      <c r="X13" s="9">
        <f t="shared" si="8"/>
        <v>23210863.970960453</v>
      </c>
      <c r="Y13" s="9">
        <f t="shared" si="8"/>
        <v>24148754.27577778</v>
      </c>
      <c r="Z13" s="9">
        <f t="shared" si="8"/>
        <v>25086644.580595102</v>
      </c>
      <c r="AA13" s="9">
        <f t="shared" si="8"/>
        <v>22885991.894090399</v>
      </c>
      <c r="AB13" s="9">
        <f t="shared" si="8"/>
        <v>22827324.580060266</v>
      </c>
      <c r="AC13" s="9">
        <f t="shared" si="8"/>
        <v>23541251.414572507</v>
      </c>
      <c r="AD13" s="9">
        <f t="shared" si="8"/>
        <v>24157678.249084748</v>
      </c>
      <c r="AE13" s="9">
        <f t="shared" si="8"/>
        <v>24774105.083596982</v>
      </c>
      <c r="AF13" s="9">
        <f t="shared" si="8"/>
        <v>25390531.918109227</v>
      </c>
      <c r="AG13" s="9">
        <f t="shared" si="8"/>
        <v>26071958.752621472</v>
      </c>
      <c r="AH13" s="9">
        <f t="shared" si="8"/>
        <v>26013291.438591339</v>
      </c>
      <c r="AI13" s="9">
        <f t="shared" si="8"/>
        <v>26629718.273103576</v>
      </c>
      <c r="AJ13" s="9">
        <f t="shared" si="8"/>
        <v>27921239.256158192</v>
      </c>
      <c r="AK13" s="9">
        <f t="shared" si="8"/>
        <v>29212760.239212807</v>
      </c>
      <c r="AL13" s="9">
        <f t="shared" si="8"/>
        <v>32711202.126222223</v>
      </c>
      <c r="AM13" s="9">
        <f t="shared" si="8"/>
        <v>29750608.971216571</v>
      </c>
      <c r="AN13" s="9">
        <f t="shared" si="8"/>
        <v>29668952.897770241</v>
      </c>
      <c r="AO13" s="9">
        <f t="shared" si="8"/>
        <v>30462532.737493411</v>
      </c>
      <c r="AP13" s="9">
        <f t="shared" si="8"/>
        <v>31256112.577216577</v>
      </c>
      <c r="AQ13" s="9">
        <f t="shared" si="8"/>
        <v>32049692.416939735</v>
      </c>
      <c r="AR13" s="9">
        <f t="shared" si="8"/>
        <v>32843272.256662901</v>
      </c>
      <c r="AS13" s="9">
        <f t="shared" si="8"/>
        <v>33701852.09638606</v>
      </c>
      <c r="AT13" s="9">
        <f t="shared" si="8"/>
        <v>33620196.022939734</v>
      </c>
      <c r="AU13" s="9">
        <f t="shared" si="8"/>
        <v>34413775.862662897</v>
      </c>
      <c r="AV13" s="9">
        <f t="shared" si="8"/>
        <v>36082591.615555555</v>
      </c>
      <c r="AW13" s="9">
        <f t="shared" si="8"/>
        <v>37751407.368448205</v>
      </c>
      <c r="AX13" s="9">
        <f t="shared" si="8"/>
        <v>39420223.121340863</v>
      </c>
      <c r="AY13" s="9">
        <f t="shared" si="8"/>
        <v>33825248.067229286</v>
      </c>
      <c r="AZ13" s="9">
        <f t="shared" si="8"/>
        <v>33743591.99378296</v>
      </c>
      <c r="BA13" s="9">
        <f t="shared" si="8"/>
        <v>34810665.345744461</v>
      </c>
      <c r="BB13" s="9">
        <f t="shared" si="8"/>
        <v>35877738.697705984</v>
      </c>
      <c r="BC13" s="9">
        <f t="shared" si="8"/>
        <v>36944812.049667493</v>
      </c>
      <c r="BD13" s="9">
        <f t="shared" si="8"/>
        <v>38011885.401629001</v>
      </c>
      <c r="BE13" s="9">
        <f t="shared" si="8"/>
        <v>39143958.753590517</v>
      </c>
      <c r="BF13" s="9">
        <f t="shared" si="8"/>
        <v>39062302.680144191</v>
      </c>
      <c r="BG13" s="9">
        <f t="shared" si="8"/>
        <v>40129376.032105699</v>
      </c>
      <c r="BH13" s="9">
        <f t="shared" si="8"/>
        <v>42345178.809475042</v>
      </c>
      <c r="BI13" s="9">
        <f t="shared" si="8"/>
        <v>44560981.5868444</v>
      </c>
      <c r="BJ13" s="9">
        <f t="shared" si="8"/>
        <v>46776784.364213742</v>
      </c>
      <c r="BK13" s="9">
        <f t="shared" si="8"/>
        <v>38117012.105555549</v>
      </c>
      <c r="BL13" s="9">
        <f t="shared" si="8"/>
        <v>38088322.133804142</v>
      </c>
      <c r="BM13" s="9">
        <f t="shared" si="8"/>
        <v>39552333.505908661</v>
      </c>
      <c r="BN13" s="9">
        <f t="shared" si="8"/>
        <v>41016344.878013186</v>
      </c>
      <c r="BO13" s="9">
        <f t="shared" si="8"/>
        <v>42480356.250117704</v>
      </c>
      <c r="BP13" s="9">
        <f t="shared" ref="BP13:DR13" si="9">BP14+BP19+BP25+BP31+BP41</f>
        <v>43944367.622222215</v>
      </c>
      <c r="BQ13" s="9">
        <f t="shared" si="9"/>
        <v>45473378.994326741</v>
      </c>
      <c r="BR13" s="9">
        <f t="shared" si="9"/>
        <v>45444689.022575326</v>
      </c>
      <c r="BS13" s="9">
        <f t="shared" si="9"/>
        <v>46908700.394679844</v>
      </c>
      <c r="BT13" s="9">
        <f t="shared" si="9"/>
        <v>49865413.110640302</v>
      </c>
      <c r="BU13" s="9">
        <f t="shared" si="9"/>
        <v>52822125.826600753</v>
      </c>
      <c r="BV13" s="9">
        <f t="shared" si="9"/>
        <v>55778838.542561211</v>
      </c>
      <c r="BW13" s="9">
        <f t="shared" si="9"/>
        <v>44293159.256247081</v>
      </c>
      <c r="BX13" s="9">
        <f t="shared" si="9"/>
        <v>44264469.284495667</v>
      </c>
      <c r="BY13" s="9">
        <f t="shared" si="9"/>
        <v>46101215.444581546</v>
      </c>
      <c r="BZ13" s="9">
        <f t="shared" si="9"/>
        <v>47937961.604667425</v>
      </c>
      <c r="CA13" s="9">
        <f t="shared" si="9"/>
        <v>49774707.764753304</v>
      </c>
      <c r="CB13" s="9">
        <f t="shared" si="9"/>
        <v>51611453.924839176</v>
      </c>
      <c r="CC13" s="9">
        <f t="shared" si="9"/>
        <v>53513200.084925048</v>
      </c>
      <c r="CD13" s="9">
        <f t="shared" si="9"/>
        <v>53484510.113173641</v>
      </c>
      <c r="CE13" s="9">
        <f t="shared" si="9"/>
        <v>55321256.273259521</v>
      </c>
      <c r="CF13" s="9">
        <f t="shared" si="9"/>
        <v>59023438.565182686</v>
      </c>
      <c r="CG13" s="9">
        <f t="shared" si="9"/>
        <v>62725620.857105844</v>
      </c>
      <c r="CH13" s="9">
        <f t="shared" si="9"/>
        <v>66427803.149028994</v>
      </c>
      <c r="CI13" s="9">
        <f t="shared" si="9"/>
        <v>49665790.506416567</v>
      </c>
      <c r="CJ13" s="9">
        <f t="shared" si="9"/>
        <v>49637100.53466516</v>
      </c>
      <c r="CK13" s="9">
        <f t="shared" si="9"/>
        <v>51834328.335090011</v>
      </c>
      <c r="CL13" s="9">
        <f t="shared" si="9"/>
        <v>54031556.13551487</v>
      </c>
      <c r="CM13" s="9">
        <f t="shared" si="9"/>
        <v>56228783.935939729</v>
      </c>
      <c r="CN13" s="9">
        <f t="shared" si="9"/>
        <v>58426011.736364588</v>
      </c>
      <c r="CO13" s="9">
        <f t="shared" si="9"/>
        <v>60688239.536789447</v>
      </c>
      <c r="CP13" s="9">
        <f t="shared" si="9"/>
        <v>60659549.565038033</v>
      </c>
      <c r="CQ13" s="9">
        <f t="shared" si="9"/>
        <v>62856777.365462892</v>
      </c>
      <c r="CR13" s="9">
        <f t="shared" si="9"/>
        <v>67279922.938064024</v>
      </c>
      <c r="CS13" s="9">
        <f t="shared" si="9"/>
        <v>71703068.510665163</v>
      </c>
      <c r="CT13" s="9">
        <f t="shared" si="9"/>
        <v>76126214.083266273</v>
      </c>
      <c r="CU13" s="9">
        <f t="shared" si="9"/>
        <v>58776834.810762241</v>
      </c>
      <c r="CV13" s="9">
        <f t="shared" si="9"/>
        <v>58748144.839010827</v>
      </c>
      <c r="CW13" s="9">
        <f t="shared" si="9"/>
        <v>61393244.847170711</v>
      </c>
      <c r="CX13" s="9">
        <f t="shared" si="9"/>
        <v>64038344.855330594</v>
      </c>
      <c r="CY13" s="9">
        <f t="shared" si="9"/>
        <v>66689146.075825684</v>
      </c>
      <c r="CZ13" s="9">
        <f t="shared" si="9"/>
        <v>69339947.296320766</v>
      </c>
      <c r="DA13" s="9">
        <f t="shared" si="9"/>
        <v>72055748.516815886</v>
      </c>
      <c r="DB13" s="9">
        <f t="shared" si="9"/>
        <v>72032759.757399678</v>
      </c>
      <c r="DC13" s="9">
        <f t="shared" si="9"/>
        <v>74683560.977894783</v>
      </c>
      <c r="DD13" s="9">
        <f t="shared" si="9"/>
        <v>80008152.178301156</v>
      </c>
      <c r="DE13" s="9">
        <f t="shared" si="9"/>
        <v>85332743.378707558</v>
      </c>
      <c r="DF13" s="9">
        <f t="shared" si="9"/>
        <v>90657334.57911393</v>
      </c>
      <c r="DG13" s="9">
        <f t="shared" si="9"/>
        <v>65100031.454476699</v>
      </c>
      <c r="DH13" s="9">
        <f t="shared" si="9"/>
        <v>65077042.695060506</v>
      </c>
      <c r="DI13" s="9">
        <f t="shared" si="9"/>
        <v>68122871.951110899</v>
      </c>
      <c r="DJ13" s="9">
        <f t="shared" si="9"/>
        <v>71168701.207161307</v>
      </c>
      <c r="DK13" s="9">
        <f t="shared" si="9"/>
        <v>74214530.4632117</v>
      </c>
      <c r="DL13" s="9">
        <f t="shared" si="9"/>
        <v>77260359.719262093</v>
      </c>
      <c r="DM13" s="9">
        <f t="shared" si="9"/>
        <v>80371188.975312501</v>
      </c>
      <c r="DN13" s="9">
        <f t="shared" si="9"/>
        <v>80348200.215896294</v>
      </c>
      <c r="DO13" s="9">
        <f t="shared" si="9"/>
        <v>83394029.471946701</v>
      </c>
      <c r="DP13" s="9">
        <f t="shared" si="9"/>
        <v>89508676.743463665</v>
      </c>
      <c r="DQ13" s="9">
        <f t="shared" si="9"/>
        <v>95623324.014980674</v>
      </c>
      <c r="DR13" s="9">
        <f t="shared" si="9"/>
        <v>101737971.28649765</v>
      </c>
    </row>
    <row r="14" spans="1:122" s="7" customFormat="1" ht="18" customHeight="1" x14ac:dyDescent="0.3">
      <c r="A14" s="27">
        <v>4010</v>
      </c>
      <c r="B14" s="28" t="s">
        <v>44</v>
      </c>
      <c r="C14" s="5">
        <f>SUM(C15:C18)</f>
        <v>9821560</v>
      </c>
      <c r="D14" s="5">
        <f t="shared" ref="D14:BO14" si="10">SUM(D15:D18)</f>
        <v>9821560</v>
      </c>
      <c r="E14" s="5">
        <f t="shared" si="10"/>
        <v>10049065</v>
      </c>
      <c r="F14" s="5">
        <f t="shared" si="10"/>
        <v>10276570</v>
      </c>
      <c r="G14" s="5">
        <f t="shared" si="10"/>
        <v>10504075</v>
      </c>
      <c r="H14" s="5">
        <f t="shared" si="10"/>
        <v>10731580</v>
      </c>
      <c r="I14" s="5">
        <f t="shared" si="10"/>
        <v>11024085</v>
      </c>
      <c r="J14" s="5">
        <f t="shared" si="10"/>
        <v>11024085</v>
      </c>
      <c r="K14" s="5">
        <f t="shared" si="10"/>
        <v>11251590</v>
      </c>
      <c r="L14" s="5">
        <f t="shared" si="10"/>
        <v>11706600</v>
      </c>
      <c r="M14" s="5">
        <f t="shared" si="10"/>
        <v>12161610</v>
      </c>
      <c r="N14" s="5">
        <f t="shared" si="10"/>
        <v>12616620</v>
      </c>
      <c r="O14" s="5">
        <f t="shared" si="10"/>
        <v>12058368.607999999</v>
      </c>
      <c r="P14" s="5">
        <f t="shared" si="10"/>
        <v>12058368.607999999</v>
      </c>
      <c r="Q14" s="5">
        <f t="shared" si="10"/>
        <v>12443565.991999999</v>
      </c>
      <c r="R14" s="5">
        <f t="shared" si="10"/>
        <v>12750763.376000002</v>
      </c>
      <c r="S14" s="5">
        <f t="shared" si="10"/>
        <v>13057960.76</v>
      </c>
      <c r="T14" s="5">
        <f t="shared" si="10"/>
        <v>13365158.144000001</v>
      </c>
      <c r="U14" s="5">
        <f t="shared" si="10"/>
        <v>13737355.527999999</v>
      </c>
      <c r="V14" s="5">
        <f t="shared" si="10"/>
        <v>13737355.527999999</v>
      </c>
      <c r="W14" s="5">
        <f t="shared" si="10"/>
        <v>14044552.912</v>
      </c>
      <c r="X14" s="5">
        <f t="shared" si="10"/>
        <v>14658947.68</v>
      </c>
      <c r="Y14" s="5">
        <f t="shared" si="10"/>
        <v>15273342.448000003</v>
      </c>
      <c r="Z14" s="5">
        <f t="shared" si="10"/>
        <v>15887737.215999998</v>
      </c>
      <c r="AA14" s="5">
        <f t="shared" si="10"/>
        <v>14778453.404000001</v>
      </c>
      <c r="AB14" s="5">
        <f t="shared" si="10"/>
        <v>14778453.404000001</v>
      </c>
      <c r="AC14" s="5">
        <f t="shared" si="10"/>
        <v>15292824.521000002</v>
      </c>
      <c r="AD14" s="5">
        <f t="shared" si="10"/>
        <v>15709695.638</v>
      </c>
      <c r="AE14" s="5">
        <f t="shared" si="10"/>
        <v>16126566.754999999</v>
      </c>
      <c r="AF14" s="5">
        <f t="shared" si="10"/>
        <v>16543437.872</v>
      </c>
      <c r="AG14" s="5">
        <f t="shared" si="10"/>
        <v>17025308.989</v>
      </c>
      <c r="AH14" s="5">
        <f t="shared" si="10"/>
        <v>17025308.989</v>
      </c>
      <c r="AI14" s="5">
        <f t="shared" si="10"/>
        <v>17442180.105999999</v>
      </c>
      <c r="AJ14" s="5">
        <f t="shared" si="10"/>
        <v>18275922.34</v>
      </c>
      <c r="AK14" s="5">
        <f t="shared" si="10"/>
        <v>19109664.574000001</v>
      </c>
      <c r="AL14" s="5">
        <f t="shared" si="10"/>
        <v>19943406.808000002</v>
      </c>
      <c r="AM14" s="5">
        <f t="shared" si="10"/>
        <v>18722948.035999998</v>
      </c>
      <c r="AN14" s="5">
        <f t="shared" si="10"/>
        <v>18722948.035999998</v>
      </c>
      <c r="AO14" s="5">
        <f t="shared" si="10"/>
        <v>19265402.039000001</v>
      </c>
      <c r="AP14" s="5">
        <f t="shared" si="10"/>
        <v>19807856.042000003</v>
      </c>
      <c r="AQ14" s="5">
        <f t="shared" si="10"/>
        <v>20350310.045000002</v>
      </c>
      <c r="AR14" s="5">
        <f t="shared" si="10"/>
        <v>20892764.048</v>
      </c>
      <c r="AS14" s="5">
        <f t="shared" si="10"/>
        <v>21500218.050999999</v>
      </c>
      <c r="AT14" s="5">
        <f t="shared" si="10"/>
        <v>21500218.050999999</v>
      </c>
      <c r="AU14" s="5">
        <f t="shared" si="10"/>
        <v>22042672.054000001</v>
      </c>
      <c r="AV14" s="5">
        <f t="shared" si="10"/>
        <v>23127580.060000002</v>
      </c>
      <c r="AW14" s="5">
        <f t="shared" si="10"/>
        <v>24212488.066</v>
      </c>
      <c r="AX14" s="5">
        <f t="shared" si="10"/>
        <v>25297396.071999997</v>
      </c>
      <c r="AY14" s="5">
        <f t="shared" si="10"/>
        <v>21826397.173750002</v>
      </c>
      <c r="AZ14" s="5">
        <f t="shared" si="10"/>
        <v>21826397.173750002</v>
      </c>
      <c r="BA14" s="5">
        <f t="shared" si="10"/>
        <v>22534305.271562498</v>
      </c>
      <c r="BB14" s="5">
        <f t="shared" si="10"/>
        <v>23242213.369374998</v>
      </c>
      <c r="BC14" s="5">
        <f t="shared" si="10"/>
        <v>23950121.467187501</v>
      </c>
      <c r="BD14" s="5">
        <f t="shared" si="10"/>
        <v>24658029.564999998</v>
      </c>
      <c r="BE14" s="5">
        <f t="shared" si="10"/>
        <v>25430937.662812501</v>
      </c>
      <c r="BF14" s="5">
        <f t="shared" si="10"/>
        <v>25430937.662812501</v>
      </c>
      <c r="BG14" s="5">
        <f t="shared" si="10"/>
        <v>26138845.760625001</v>
      </c>
      <c r="BH14" s="5">
        <f t="shared" si="10"/>
        <v>27554661.956250001</v>
      </c>
      <c r="BI14" s="5">
        <f t="shared" si="10"/>
        <v>28970478.151875</v>
      </c>
      <c r="BJ14" s="5">
        <f t="shared" si="10"/>
        <v>30386294.347499996</v>
      </c>
      <c r="BK14" s="5">
        <f t="shared" si="10"/>
        <v>24649116.050000001</v>
      </c>
      <c r="BL14" s="5">
        <f t="shared" si="10"/>
        <v>24649116.050000001</v>
      </c>
      <c r="BM14" s="5">
        <f t="shared" si="10"/>
        <v>25566792.387499999</v>
      </c>
      <c r="BN14" s="5">
        <f t="shared" si="10"/>
        <v>26484468.725000001</v>
      </c>
      <c r="BO14" s="5">
        <f t="shared" si="10"/>
        <v>27402145.0625</v>
      </c>
      <c r="BP14" s="5">
        <f t="shared" ref="BP14:DR14" si="11">SUM(BP15:BP18)</f>
        <v>28319821.399999999</v>
      </c>
      <c r="BQ14" s="5">
        <f t="shared" si="11"/>
        <v>29302497.737500001</v>
      </c>
      <c r="BR14" s="5">
        <f t="shared" si="11"/>
        <v>29302497.737500001</v>
      </c>
      <c r="BS14" s="5">
        <f t="shared" si="11"/>
        <v>30220174.074999999</v>
      </c>
      <c r="BT14" s="5">
        <f t="shared" si="11"/>
        <v>32055526.75</v>
      </c>
      <c r="BU14" s="5">
        <f t="shared" si="11"/>
        <v>33890879.424999997</v>
      </c>
      <c r="BV14" s="5">
        <f t="shared" si="11"/>
        <v>35726232.100000001</v>
      </c>
      <c r="BW14" s="5">
        <f t="shared" si="11"/>
        <v>28460168.521199998</v>
      </c>
      <c r="BX14" s="5">
        <f t="shared" si="11"/>
        <v>28460168.521199998</v>
      </c>
      <c r="BY14" s="5">
        <f t="shared" si="11"/>
        <v>29603349.2313</v>
      </c>
      <c r="BZ14" s="5">
        <f t="shared" si="11"/>
        <v>30746529.941399999</v>
      </c>
      <c r="CA14" s="5">
        <f t="shared" si="11"/>
        <v>31889710.651500002</v>
      </c>
      <c r="CB14" s="5">
        <f t="shared" si="11"/>
        <v>33032891.3616</v>
      </c>
      <c r="CC14" s="5">
        <f t="shared" si="11"/>
        <v>34241072.071699999</v>
      </c>
      <c r="CD14" s="5">
        <f t="shared" si="11"/>
        <v>34241072.071699999</v>
      </c>
      <c r="CE14" s="5">
        <f t="shared" si="11"/>
        <v>35384252.781800002</v>
      </c>
      <c r="CF14" s="5">
        <f t="shared" si="11"/>
        <v>37670614.202000007</v>
      </c>
      <c r="CG14" s="5">
        <f t="shared" si="11"/>
        <v>39956975.622199997</v>
      </c>
      <c r="CH14" s="5">
        <f t="shared" si="11"/>
        <v>42243337.042399995</v>
      </c>
      <c r="CI14" s="5">
        <f t="shared" si="11"/>
        <v>31336766.115199998</v>
      </c>
      <c r="CJ14" s="5">
        <f t="shared" si="11"/>
        <v>31336766.115199998</v>
      </c>
      <c r="CK14" s="5">
        <f t="shared" si="11"/>
        <v>32697996.624799993</v>
      </c>
      <c r="CL14" s="5">
        <f t="shared" si="11"/>
        <v>34059227.134399995</v>
      </c>
      <c r="CM14" s="5">
        <f t="shared" si="11"/>
        <v>35420457.643999994</v>
      </c>
      <c r="CN14" s="5">
        <f t="shared" si="11"/>
        <v>36781688.153599992</v>
      </c>
      <c r="CO14" s="5">
        <f t="shared" si="11"/>
        <v>38207918.663199998</v>
      </c>
      <c r="CP14" s="5">
        <f t="shared" si="11"/>
        <v>38207918.663199998</v>
      </c>
      <c r="CQ14" s="5">
        <f t="shared" si="11"/>
        <v>39569149.172799997</v>
      </c>
      <c r="CR14" s="5">
        <f t="shared" si="11"/>
        <v>42291610.191999994</v>
      </c>
      <c r="CS14" s="5">
        <f t="shared" si="11"/>
        <v>45014071.211199999</v>
      </c>
      <c r="CT14" s="5">
        <f t="shared" si="11"/>
        <v>47736532.230399996</v>
      </c>
      <c r="CU14" s="5">
        <f t="shared" si="11"/>
        <v>37245672.391004995</v>
      </c>
      <c r="CV14" s="5">
        <f t="shared" si="11"/>
        <v>37245672.391004995</v>
      </c>
      <c r="CW14" s="5">
        <f t="shared" si="11"/>
        <v>38872353.423588753</v>
      </c>
      <c r="CX14" s="5">
        <f t="shared" si="11"/>
        <v>40499034.456172496</v>
      </c>
      <c r="CY14" s="5">
        <f t="shared" si="11"/>
        <v>42125715.488756247</v>
      </c>
      <c r="CZ14" s="5">
        <f t="shared" si="11"/>
        <v>43752396.521339998</v>
      </c>
      <c r="DA14" s="5">
        <f t="shared" si="11"/>
        <v>45444077.553923748</v>
      </c>
      <c r="DB14" s="5">
        <f t="shared" si="11"/>
        <v>45444077.553923748</v>
      </c>
      <c r="DC14" s="5">
        <f t="shared" si="11"/>
        <v>47070758.586507499</v>
      </c>
      <c r="DD14" s="5">
        <f t="shared" si="11"/>
        <v>50324120.651674993</v>
      </c>
      <c r="DE14" s="5">
        <f t="shared" si="11"/>
        <v>53577482.716842487</v>
      </c>
      <c r="DF14" s="5">
        <f t="shared" si="11"/>
        <v>56830844.782009982</v>
      </c>
      <c r="DG14" s="5">
        <f t="shared" si="11"/>
        <v>40263277.504566997</v>
      </c>
      <c r="DH14" s="5">
        <f t="shared" si="11"/>
        <v>40263277.504566997</v>
      </c>
      <c r="DI14" s="5">
        <f t="shared" si="11"/>
        <v>42120842.296614245</v>
      </c>
      <c r="DJ14" s="5">
        <f t="shared" si="11"/>
        <v>43978407.088661492</v>
      </c>
      <c r="DK14" s="5">
        <f t="shared" si="11"/>
        <v>45835971.880708747</v>
      </c>
      <c r="DL14" s="5">
        <f t="shared" si="11"/>
        <v>47693536.672755994</v>
      </c>
      <c r="DM14" s="5">
        <f t="shared" si="11"/>
        <v>49616101.464803249</v>
      </c>
      <c r="DN14" s="5">
        <f t="shared" si="11"/>
        <v>49616101.464803249</v>
      </c>
      <c r="DO14" s="5">
        <f t="shared" si="11"/>
        <v>51473666.256850503</v>
      </c>
      <c r="DP14" s="5">
        <f t="shared" si="11"/>
        <v>55188795.840944991</v>
      </c>
      <c r="DQ14" s="5">
        <f t="shared" si="11"/>
        <v>58903925.425039493</v>
      </c>
      <c r="DR14" s="5">
        <f t="shared" si="11"/>
        <v>62619055.009133995</v>
      </c>
    </row>
    <row r="15" spans="1:122" s="4" customFormat="1" ht="18" customHeight="1" x14ac:dyDescent="0.3">
      <c r="A15" s="21">
        <v>4011</v>
      </c>
      <c r="B15" s="22" t="s">
        <v>45</v>
      </c>
      <c r="C15" s="13">
        <f>'Модель расчётов с персоналом'!B87</f>
        <v>5455000</v>
      </c>
      <c r="D15" s="13">
        <f>'Модель расчётов с персоналом'!C87</f>
        <v>5455000</v>
      </c>
      <c r="E15" s="13">
        <f>'Модель расчётов с персоналом'!D87</f>
        <v>5455000</v>
      </c>
      <c r="F15" s="13">
        <f>'Модель расчётов с персоналом'!E87</f>
        <v>5455000</v>
      </c>
      <c r="G15" s="13">
        <f>'Модель расчётов с персоналом'!F87</f>
        <v>5455000</v>
      </c>
      <c r="H15" s="13">
        <f>'Модель расчётов с персоналом'!G87</f>
        <v>5455000</v>
      </c>
      <c r="I15" s="13">
        <f>'Модель расчётов с персоналом'!H87</f>
        <v>5505000</v>
      </c>
      <c r="J15" s="13">
        <f>'Модель расчётов с персоналом'!I87</f>
        <v>5505000</v>
      </c>
      <c r="K15" s="13">
        <f>'Модель расчётов с персоналом'!J87</f>
        <v>5505000</v>
      </c>
      <c r="L15" s="13">
        <f>'Модель расчётов с персоналом'!K87</f>
        <v>5505000</v>
      </c>
      <c r="M15" s="13">
        <f>'Модель расчётов с персоналом'!L87</f>
        <v>5505000</v>
      </c>
      <c r="N15" s="13">
        <f>'Модель расчётов с персоналом'!M87</f>
        <v>5505000</v>
      </c>
      <c r="O15" s="13">
        <f>'Модель расчётов с персоналом'!N87</f>
        <v>6440000</v>
      </c>
      <c r="P15" s="13">
        <f>'Модель расчётов с персоналом'!O87</f>
        <v>6440000</v>
      </c>
      <c r="Q15" s="13">
        <f>'Модель расчётов с персоналом'!P87</f>
        <v>6500000</v>
      </c>
      <c r="R15" s="13">
        <f>'Модель расчётов с персоналом'!Q87</f>
        <v>6500000</v>
      </c>
      <c r="S15" s="13">
        <f>'Модель расчётов с персоналом'!R87</f>
        <v>6500000</v>
      </c>
      <c r="T15" s="13">
        <f>'Модель расчётов с персоналом'!S87</f>
        <v>6500000</v>
      </c>
      <c r="U15" s="13">
        <f>'Модель расчётов с персоналом'!T87</f>
        <v>6550000</v>
      </c>
      <c r="V15" s="13">
        <f>'Модель расчётов с персоналом'!U87</f>
        <v>6550000</v>
      </c>
      <c r="W15" s="13">
        <f>'Модель расчётов с персоналом'!V87</f>
        <v>6550000</v>
      </c>
      <c r="X15" s="13">
        <f>'Модель расчётов с персоналом'!W87</f>
        <v>6550000</v>
      </c>
      <c r="Y15" s="13">
        <f>'Модель расчётов с персоналом'!X87</f>
        <v>6550000</v>
      </c>
      <c r="Z15" s="13">
        <f>'Модель расчётов с персоналом'!Y87</f>
        <v>6550000</v>
      </c>
      <c r="AA15" s="13">
        <f>'Модель расчётов с персоналом'!Z87</f>
        <v>7520000</v>
      </c>
      <c r="AB15" s="13">
        <f>'Модель расчётов с персоналом'!AA87</f>
        <v>7520000</v>
      </c>
      <c r="AC15" s="13">
        <f>'Модель расчётов с персоналом'!AB87</f>
        <v>7595000</v>
      </c>
      <c r="AD15" s="13">
        <f>'Модель расчётов с персоналом'!AC87</f>
        <v>7595000</v>
      </c>
      <c r="AE15" s="13">
        <f>'Модель расчётов с персоналом'!AD87</f>
        <v>7595000</v>
      </c>
      <c r="AF15" s="13">
        <f>'Модель расчётов с персоналом'!AE87</f>
        <v>7595000</v>
      </c>
      <c r="AG15" s="13">
        <f>'Модель расчётов с персоналом'!AF87</f>
        <v>7645000</v>
      </c>
      <c r="AH15" s="13">
        <f>'Модель расчётов с персоналом'!AG87</f>
        <v>7645000</v>
      </c>
      <c r="AI15" s="13">
        <f>'Модель расчётов с персоналом'!AH87</f>
        <v>7645000</v>
      </c>
      <c r="AJ15" s="13">
        <f>'Модель расчётов с персоналом'!AI87</f>
        <v>7645000</v>
      </c>
      <c r="AK15" s="13">
        <f>'Модель расчётов с персоналом'!AJ87</f>
        <v>7645000</v>
      </c>
      <c r="AL15" s="13">
        <f>'Модель расчётов с персоналом'!AK87</f>
        <v>7645000</v>
      </c>
      <c r="AM15" s="13">
        <f>'Модель расчётов с персоналом'!AL87</f>
        <v>9395000</v>
      </c>
      <c r="AN15" s="13">
        <f>'Модель расчётов с персоналом'!AM87</f>
        <v>9395000</v>
      </c>
      <c r="AO15" s="13">
        <f>'Модель расчётов с персоналом'!AN87</f>
        <v>9395000</v>
      </c>
      <c r="AP15" s="13">
        <f>'Модель расчётов с персоналом'!AO87</f>
        <v>9395000</v>
      </c>
      <c r="AQ15" s="13">
        <f>'Модель расчётов с персоналом'!AP87</f>
        <v>9395000</v>
      </c>
      <c r="AR15" s="13">
        <f>'Модель расчётов с персоналом'!AQ87</f>
        <v>9395000</v>
      </c>
      <c r="AS15" s="13">
        <f>'Модель расчётов с персоналом'!AR87</f>
        <v>9445000</v>
      </c>
      <c r="AT15" s="13">
        <f>'Модель расчётов с персоналом'!AS87</f>
        <v>9445000</v>
      </c>
      <c r="AU15" s="13">
        <f>'Модель расчётов с персоналом'!AT87</f>
        <v>9445000</v>
      </c>
      <c r="AV15" s="13">
        <f>'Модель расчётов с персоналом'!AU87</f>
        <v>9445000</v>
      </c>
      <c r="AW15" s="13">
        <f>'Модель расчётов с персоналом'!AV87</f>
        <v>9445000</v>
      </c>
      <c r="AX15" s="13">
        <f>'Модель расчётов с персоналом'!AW87</f>
        <v>9445000</v>
      </c>
      <c r="AY15" s="13">
        <f>'Модель расчётов с персоналом'!AX87</f>
        <v>10255000</v>
      </c>
      <c r="AZ15" s="13">
        <f>'Модель расчётов с персоналом'!AY87</f>
        <v>10255000</v>
      </c>
      <c r="BA15" s="13">
        <f>'Модель расчётов с персоналом'!AZ87</f>
        <v>10255000</v>
      </c>
      <c r="BB15" s="13">
        <f>'Модель расчётов с персоналом'!BA87</f>
        <v>10255000</v>
      </c>
      <c r="BC15" s="13">
        <f>'Модель расчётов с персоналом'!BB87</f>
        <v>10255000</v>
      </c>
      <c r="BD15" s="13">
        <f>'Модель расчётов с персоналом'!BC87</f>
        <v>10255000</v>
      </c>
      <c r="BE15" s="13">
        <f>'Модель расчётов с персоналом'!BD87</f>
        <v>10305000</v>
      </c>
      <c r="BF15" s="13">
        <f>'Модель расчётов с персоналом'!BE87</f>
        <v>10305000</v>
      </c>
      <c r="BG15" s="13">
        <f>'Модель расчётов с персоналом'!BF87</f>
        <v>10305000</v>
      </c>
      <c r="BH15" s="13">
        <f>'Модель расчётов с персоналом'!BG87</f>
        <v>10305000</v>
      </c>
      <c r="BI15" s="13">
        <f>'Модель расчётов с персоналом'!BH87</f>
        <v>10305000</v>
      </c>
      <c r="BJ15" s="13">
        <f>'Модель расчётов с персоналом'!BI87</f>
        <v>10305000</v>
      </c>
      <c r="BK15" s="13">
        <f>'Модель расчётов с персоналом'!BJ87</f>
        <v>10490000</v>
      </c>
      <c r="BL15" s="13">
        <f>'Модель расчётов с персоналом'!BK87</f>
        <v>10490000</v>
      </c>
      <c r="BM15" s="13">
        <f>'Модель расчётов с персоналом'!BL87</f>
        <v>10490000</v>
      </c>
      <c r="BN15" s="13">
        <f>'Модель расчётов с персоналом'!BM87</f>
        <v>10490000</v>
      </c>
      <c r="BO15" s="13">
        <f>'Модель расчётов с персоналом'!BN87</f>
        <v>10490000</v>
      </c>
      <c r="BP15" s="13">
        <f>'Модель расчётов с персоналом'!BO87</f>
        <v>10490000</v>
      </c>
      <c r="BQ15" s="13">
        <f>'Модель расчётов с персоналом'!BP87</f>
        <v>10540000</v>
      </c>
      <c r="BR15" s="13">
        <f>'Модель расчётов с персоналом'!BQ87</f>
        <v>10540000</v>
      </c>
      <c r="BS15" s="13">
        <f>'Модель расчётов с персоналом'!BR87</f>
        <v>10540000</v>
      </c>
      <c r="BT15" s="13">
        <f>'Модель расчётов с персоналом'!BS87</f>
        <v>10540000</v>
      </c>
      <c r="BU15" s="13">
        <f>'Модель расчётов с персоналом'!BT87</f>
        <v>10540000</v>
      </c>
      <c r="BV15" s="13">
        <f>'Модель расчётов с персоналом'!BU87</f>
        <v>10540000</v>
      </c>
      <c r="BW15" s="13">
        <f>'Модель расчётов с персоналом'!BV87</f>
        <v>11340000</v>
      </c>
      <c r="BX15" s="13">
        <f>'Модель расчётов с персоналом'!BW87</f>
        <v>11340000</v>
      </c>
      <c r="BY15" s="13">
        <f>'Модель расчётов с персоналом'!BX87</f>
        <v>11340000</v>
      </c>
      <c r="BZ15" s="13">
        <f>'Модель расчётов с персоналом'!BY87</f>
        <v>11340000</v>
      </c>
      <c r="CA15" s="13">
        <f>'Модель расчётов с персоналом'!BZ87</f>
        <v>11340000</v>
      </c>
      <c r="CB15" s="13">
        <f>'Модель расчётов с персоналом'!CA87</f>
        <v>11340000</v>
      </c>
      <c r="CC15" s="13">
        <f>'Модель расчётов с персоналом'!CB87</f>
        <v>11390000</v>
      </c>
      <c r="CD15" s="13">
        <f>'Модель расчётов с персоналом'!CC87</f>
        <v>11390000</v>
      </c>
      <c r="CE15" s="13">
        <f>'Модель расчётов с персоналом'!CD87</f>
        <v>11390000</v>
      </c>
      <c r="CF15" s="13">
        <f>'Модель расчётов с персоналом'!CE87</f>
        <v>11390000</v>
      </c>
      <c r="CG15" s="13">
        <f>'Модель расчётов с персоналом'!CF87</f>
        <v>11390000</v>
      </c>
      <c r="CH15" s="13">
        <f>'Модель расчётов с персоналом'!CG87</f>
        <v>11390000</v>
      </c>
      <c r="CI15" s="13">
        <f>'Модель расчётов с персоналом'!CH87</f>
        <v>11540000</v>
      </c>
      <c r="CJ15" s="13">
        <f>'Модель расчётов с персоналом'!CI87</f>
        <v>11540000</v>
      </c>
      <c r="CK15" s="13">
        <f>'Модель расчётов с персоналом'!CJ87</f>
        <v>11540000</v>
      </c>
      <c r="CL15" s="13">
        <f>'Модель расчётов с персоналом'!CK87</f>
        <v>11540000</v>
      </c>
      <c r="CM15" s="13">
        <f>'Модель расчётов с персоналом'!CL87</f>
        <v>11540000</v>
      </c>
      <c r="CN15" s="13">
        <f>'Модель расчётов с персоналом'!CM87</f>
        <v>11540000</v>
      </c>
      <c r="CO15" s="13">
        <f>'Модель расчётов с персоналом'!CN87</f>
        <v>11590000</v>
      </c>
      <c r="CP15" s="13">
        <f>'Модель расчётов с персоналом'!CO87</f>
        <v>11590000</v>
      </c>
      <c r="CQ15" s="13">
        <f>'Модель расчётов с персоналом'!CP87</f>
        <v>11590000</v>
      </c>
      <c r="CR15" s="13">
        <f>'Модель расчётов с персоналом'!CQ87</f>
        <v>11590000</v>
      </c>
      <c r="CS15" s="13">
        <f>'Модель расчётов с персоналом'!CR87</f>
        <v>11590000</v>
      </c>
      <c r="CT15" s="13">
        <f>'Модель расчётов с персоналом'!CS87</f>
        <v>11590000</v>
      </c>
      <c r="CU15" s="13">
        <f>'Модель расчётов с персоналом'!CT87</f>
        <v>13635000</v>
      </c>
      <c r="CV15" s="13">
        <f>'Модель расчётов с персоналом'!CU87</f>
        <v>13635000</v>
      </c>
      <c r="CW15" s="13">
        <f>'Модель расчётов с персоналом'!CV87</f>
        <v>13635000</v>
      </c>
      <c r="CX15" s="13">
        <f>'Модель расчётов с персоналом'!CW87</f>
        <v>13635000</v>
      </c>
      <c r="CY15" s="13">
        <f>'Модель расчётов с персоналом'!CX87</f>
        <v>13635000</v>
      </c>
      <c r="CZ15" s="13">
        <f>'Модель расчётов с персоналом'!CY87</f>
        <v>13635000</v>
      </c>
      <c r="DA15" s="13">
        <f>'Модель расчётов с персоналом'!CZ87</f>
        <v>13685000</v>
      </c>
      <c r="DB15" s="13">
        <f>'Модель расчётов с персоналом'!DA87</f>
        <v>13685000</v>
      </c>
      <c r="DC15" s="13">
        <f>'Модель расчётов с персоналом'!DB87</f>
        <v>13685000</v>
      </c>
      <c r="DD15" s="13">
        <f>'Модель расчётов с персоналом'!DC87</f>
        <v>13685000</v>
      </c>
      <c r="DE15" s="13">
        <f>'Модель расчётов с персоналом'!DD87</f>
        <v>13685000</v>
      </c>
      <c r="DF15" s="13">
        <f>'Модель расчётов с персоналом'!DE87</f>
        <v>13685000</v>
      </c>
      <c r="DG15" s="13">
        <f>'Модель расчётов с персоналом'!DF87</f>
        <v>13825000</v>
      </c>
      <c r="DH15" s="13">
        <f>'Модель расчётов с персоналом'!DG87</f>
        <v>13825000</v>
      </c>
      <c r="DI15" s="13">
        <f>'Модель расчётов с персоналом'!DH87</f>
        <v>13825000</v>
      </c>
      <c r="DJ15" s="13">
        <f>'Модель расчётов с персоналом'!DI87</f>
        <v>13825000</v>
      </c>
      <c r="DK15" s="13">
        <f>'Модель расчётов с персоналом'!DJ87</f>
        <v>13825000</v>
      </c>
      <c r="DL15" s="13">
        <f>'Модель расчётов с персоналом'!DK87</f>
        <v>13825000</v>
      </c>
      <c r="DM15" s="13">
        <f>'Модель расчётов с персоналом'!DL87</f>
        <v>13875000</v>
      </c>
      <c r="DN15" s="13">
        <f>'Модель расчётов с персоналом'!DM87</f>
        <v>13875000</v>
      </c>
      <c r="DO15" s="13">
        <f>'Модель расчётов с персоналом'!DN87</f>
        <v>13875000</v>
      </c>
      <c r="DP15" s="13">
        <f>'Модель расчётов с персоналом'!DO87</f>
        <v>13875000</v>
      </c>
      <c r="DQ15" s="13">
        <f>'Модель расчётов с персоналом'!DP87</f>
        <v>13875000</v>
      </c>
      <c r="DR15" s="13">
        <f>'Модель расчётов с персоналом'!DQ87</f>
        <v>13875000</v>
      </c>
    </row>
    <row r="16" spans="1:122" s="4" customFormat="1" ht="18" customHeight="1" x14ac:dyDescent="0.3">
      <c r="A16" s="21">
        <v>4012</v>
      </c>
      <c r="B16" s="22" t="s">
        <v>46</v>
      </c>
      <c r="C16" s="13">
        <f>'Модель расчётов с персоналом'!B93</f>
        <v>1882800</v>
      </c>
      <c r="D16" s="13">
        <f>'Модель расчётов с персоналом'!C93</f>
        <v>1882800</v>
      </c>
      <c r="E16" s="13">
        <f>'Модель расчётов с персоналом'!D93</f>
        <v>2039700</v>
      </c>
      <c r="F16" s="13">
        <f>'Модель расчётов с персоналом'!E93</f>
        <v>2196600.0000000005</v>
      </c>
      <c r="G16" s="13">
        <f>'Модель расчётов с персоналом'!F93</f>
        <v>2353500</v>
      </c>
      <c r="H16" s="13">
        <f>'Модель расчётов с персоналом'!G93</f>
        <v>2510400</v>
      </c>
      <c r="I16" s="13">
        <f>'Модель расчётов с персоналом'!H93</f>
        <v>2667300.0000000005</v>
      </c>
      <c r="J16" s="13">
        <f>'Модель расчётов с персоналом'!I93</f>
        <v>2667300.0000000005</v>
      </c>
      <c r="K16" s="13">
        <f>'Модель расчётов с персоналом'!J93</f>
        <v>2824200</v>
      </c>
      <c r="L16" s="13">
        <f>'Модель расчётов с персоналом'!K93</f>
        <v>3138000</v>
      </c>
      <c r="M16" s="13">
        <f>'Модель расчётов с персоналом'!L93</f>
        <v>3451800</v>
      </c>
      <c r="N16" s="13">
        <f>'Модель расчётов с персоналом'!M93</f>
        <v>3765600</v>
      </c>
      <c r="O16" s="13">
        <f>'Модель расчётов с персоналом'!N93</f>
        <v>2490789.6</v>
      </c>
      <c r="P16" s="13">
        <f>'Модель расчётов с персоналом'!O93</f>
        <v>2490789.6</v>
      </c>
      <c r="Q16" s="13">
        <f>'Модель расчётов с персоналом'!P93</f>
        <v>2698355.4000000004</v>
      </c>
      <c r="R16" s="13">
        <f>'Модель расчётов с персоналом'!Q93</f>
        <v>2905921.2000000007</v>
      </c>
      <c r="S16" s="13">
        <f>'Модель расчётов с персоналом'!R93</f>
        <v>3113487</v>
      </c>
      <c r="T16" s="13">
        <f>'Модель расчётов с персоналом'!S93</f>
        <v>3321052.8000000003</v>
      </c>
      <c r="U16" s="13">
        <f>'Модель расчётов с персоналом'!T93</f>
        <v>3528618.6</v>
      </c>
      <c r="V16" s="13">
        <f>'Модель расчётов с персоналом'!U93</f>
        <v>3528618.6</v>
      </c>
      <c r="W16" s="13">
        <f>'Модель расчётов с персоналом'!V93</f>
        <v>3736184.4000000004</v>
      </c>
      <c r="X16" s="13">
        <f>'Модель расчётов с персоналом'!W93</f>
        <v>4151316</v>
      </c>
      <c r="Y16" s="13">
        <f>'Модель расчётов с персоналом'!X93</f>
        <v>4566447.6000000006</v>
      </c>
      <c r="Z16" s="13">
        <f>'Модель расчётов с персоналом'!Y93</f>
        <v>4981579.2</v>
      </c>
      <c r="AA16" s="13">
        <f>'Модель расчётов с персоналом'!Z93</f>
        <v>3334968.9360000002</v>
      </c>
      <c r="AB16" s="13">
        <f>'Модель расчётов с персоналом'!AA93</f>
        <v>3334968.9360000002</v>
      </c>
      <c r="AC16" s="13">
        <f>'Модель расчётов с персоналом'!AB93</f>
        <v>3612883.0140000004</v>
      </c>
      <c r="AD16" s="13">
        <f>'Модель расчётов с персоналом'!AC93</f>
        <v>3890797.0920000002</v>
      </c>
      <c r="AE16" s="13">
        <f>'Модель расчётов с персоналом'!AD93</f>
        <v>4168711.17</v>
      </c>
      <c r="AF16" s="13">
        <f>'Модель расчётов с персоналом'!AE93</f>
        <v>4446625.2480000006</v>
      </c>
      <c r="AG16" s="13">
        <f>'Модель расчётов с персоналом'!AF93</f>
        <v>4724539.3260000004</v>
      </c>
      <c r="AH16" s="13">
        <f>'Модель расчётов с персоналом'!AG93</f>
        <v>4724539.3260000004</v>
      </c>
      <c r="AI16" s="13">
        <f>'Модель расчётов с персоналом'!AH93</f>
        <v>5002453.4040000001</v>
      </c>
      <c r="AJ16" s="13">
        <f>'Модель расчётов с персоналом'!AI93</f>
        <v>5558281.5600000005</v>
      </c>
      <c r="AK16" s="13">
        <f>'Модель расчётов с персоналом'!AJ93</f>
        <v>6114109.7160000009</v>
      </c>
      <c r="AL16" s="13">
        <f>'Модель расчётов с персоналом'!AK93</f>
        <v>6669937.8720000004</v>
      </c>
      <c r="AM16" s="13">
        <f>'Модель расчётов с персоналом'!AL93</f>
        <v>4254541.2</v>
      </c>
      <c r="AN16" s="13">
        <f>'Модель расчётов с персоналом'!AM93</f>
        <v>4254541.2</v>
      </c>
      <c r="AO16" s="13">
        <f>'Модель расчётов с персоналом'!AN93</f>
        <v>4609086.3</v>
      </c>
      <c r="AP16" s="13">
        <f>'Модель расчётов с персоналом'!AO93</f>
        <v>4963631.4000000013</v>
      </c>
      <c r="AQ16" s="13">
        <f>'Модель расчётов с персоналом'!AP93</f>
        <v>5318176.5</v>
      </c>
      <c r="AR16" s="13">
        <f>'Модель расчётов с персоналом'!AQ93</f>
        <v>5672721.6000000006</v>
      </c>
      <c r="AS16" s="13">
        <f>'Модель расчётов с персоналом'!AR93</f>
        <v>6027266.7000000011</v>
      </c>
      <c r="AT16" s="13">
        <f>'Модель расчётов с персоналом'!AS93</f>
        <v>6027266.7000000011</v>
      </c>
      <c r="AU16" s="13">
        <f>'Модель расчётов с персоналом'!AT93</f>
        <v>6381811.8000000007</v>
      </c>
      <c r="AV16" s="13">
        <f>'Модель расчётов с персоналом'!AU93</f>
        <v>7090902</v>
      </c>
      <c r="AW16" s="13">
        <f>'Модель расчётов с персоналом'!AV93</f>
        <v>7799992.2000000002</v>
      </c>
      <c r="AX16" s="13">
        <f>'Модель расчётов с персоналом'!AW93</f>
        <v>8509082.4000000004</v>
      </c>
      <c r="AY16" s="13">
        <f>'Модель расчётов с персоналом'!AX93</f>
        <v>5552220.375</v>
      </c>
      <c r="AZ16" s="13">
        <f>'Модель расчётов с персоналом'!AY93</f>
        <v>5552220.375</v>
      </c>
      <c r="BA16" s="13">
        <f>'Модель расчётов с персоналом'!AZ93</f>
        <v>6014905.40625</v>
      </c>
      <c r="BB16" s="13">
        <f>'Модель расчётов с персоналом'!BA93</f>
        <v>6477590.4375000009</v>
      </c>
      <c r="BC16" s="13">
        <f>'Модель расчётов с персоналом'!BB93</f>
        <v>6940275.46875</v>
      </c>
      <c r="BD16" s="13">
        <f>'Модель расчётов с персоналом'!BC93</f>
        <v>7402960.5</v>
      </c>
      <c r="BE16" s="13">
        <f>'Модель расчётов с персоналом'!BD93</f>
        <v>7865645.53125</v>
      </c>
      <c r="BF16" s="13">
        <f>'Модель расчётов с персоналом'!BE93</f>
        <v>7865645.53125</v>
      </c>
      <c r="BG16" s="13">
        <f>'Модель расчётов с персоналом'!BF93</f>
        <v>8328330.5625</v>
      </c>
      <c r="BH16" s="13">
        <f>'Модель расчётов с персоналом'!BG93</f>
        <v>9253700.625</v>
      </c>
      <c r="BI16" s="13">
        <f>'Модель расчётов с персоналом'!BH93</f>
        <v>10179070.6875</v>
      </c>
      <c r="BJ16" s="13">
        <f>'Модель расчётов с персоналом'!BI93</f>
        <v>11104440.75</v>
      </c>
      <c r="BK16" s="13">
        <f>'Модель расчётов с персоналом'!BJ93</f>
        <v>7104591</v>
      </c>
      <c r="BL16" s="13">
        <f>'Модель расчётов с персоналом'!BK93</f>
        <v>7104591</v>
      </c>
      <c r="BM16" s="13">
        <f>'Модель расчётов с персоналом'!BL93</f>
        <v>7696640.25</v>
      </c>
      <c r="BN16" s="13">
        <f>'Модель расчётов с персоналом'!BM93</f>
        <v>8288689.5000000019</v>
      </c>
      <c r="BO16" s="13">
        <f>'Модель расчётов с персоналом'!BN93</f>
        <v>8880738.75</v>
      </c>
      <c r="BP16" s="13">
        <f>'Модель расчётов с персоналом'!BO93</f>
        <v>9472788</v>
      </c>
      <c r="BQ16" s="13">
        <f>'Модель расчётов с персоналом'!BP93</f>
        <v>10064837.25</v>
      </c>
      <c r="BR16" s="13">
        <f>'Модель расчётов с персоналом'!BQ93</f>
        <v>10064837.25</v>
      </c>
      <c r="BS16" s="13">
        <f>'Модель расчётов с персоналом'!BR93</f>
        <v>10656886.5</v>
      </c>
      <c r="BT16" s="13">
        <f>'Модель расчётов с персоналом'!BS93</f>
        <v>11840985</v>
      </c>
      <c r="BU16" s="13">
        <f>'Модель расчётов с персоналом'!BT93</f>
        <v>13025083.5</v>
      </c>
      <c r="BV16" s="13">
        <f>'Модель расчётов с персоналом'!BU93</f>
        <v>14209182</v>
      </c>
      <c r="BW16" s="13">
        <f>'Модель расчётов с персоналом'!BV93</f>
        <v>8850431.3039999995</v>
      </c>
      <c r="BX16" s="13">
        <f>'Модель расчётов с персоналом'!BW93</f>
        <v>8850431.3039999995</v>
      </c>
      <c r="BY16" s="13">
        <f>'Модель расчётов с персоналом'!BX93</f>
        <v>9587967.2460000012</v>
      </c>
      <c r="BZ16" s="13">
        <f>'Модель расчётов с персоналом'!BY93</f>
        <v>10325503.188000001</v>
      </c>
      <c r="CA16" s="13">
        <f>'Модель расчётов с персоналом'!BZ93</f>
        <v>11063039.130000001</v>
      </c>
      <c r="CB16" s="13">
        <f>'Модель расчётов с персоналом'!CA93</f>
        <v>11800575.072000001</v>
      </c>
      <c r="CC16" s="13">
        <f>'Модель расчётов с персоналом'!CB93</f>
        <v>12538111.014000002</v>
      </c>
      <c r="CD16" s="13">
        <f>'Модель расчётов с персоналом'!CC93</f>
        <v>12538111.014000002</v>
      </c>
      <c r="CE16" s="13">
        <f>'Модель расчётов с персоналом'!CD93</f>
        <v>13275646.956</v>
      </c>
      <c r="CF16" s="13">
        <f>'Модель расчётов с персоналом'!CE93</f>
        <v>14750718.840000002</v>
      </c>
      <c r="CG16" s="13">
        <f>'Модель расчётов с персоналом'!CF93</f>
        <v>16225790.724000001</v>
      </c>
      <c r="CH16" s="13">
        <f>'Модель расчётов с персоналом'!CG93</f>
        <v>17700862.607999999</v>
      </c>
      <c r="CI16" s="13">
        <f>'Модель расчётов с персоналом'!CH93</f>
        <v>10538558.783999998</v>
      </c>
      <c r="CJ16" s="13">
        <f>'Модель расчётов с персоналом'!CI93</f>
        <v>10538558.783999998</v>
      </c>
      <c r="CK16" s="13">
        <f>'Модель расчётов с персоналом'!CJ93</f>
        <v>11416772.015999997</v>
      </c>
      <c r="CL16" s="13">
        <f>'Модель расчётов с персоналом'!CK93</f>
        <v>12294985.247999998</v>
      </c>
      <c r="CM16" s="13">
        <f>'Модель расчётов с персоналом'!CL93</f>
        <v>13173198.479999997</v>
      </c>
      <c r="CN16" s="13">
        <f>'Модель расчётов с персоналом'!CM93</f>
        <v>14051411.711999997</v>
      </c>
      <c r="CO16" s="13">
        <f>'Модель расчётов с персоналом'!CN93</f>
        <v>14929624.943999998</v>
      </c>
      <c r="CP16" s="13">
        <f>'Модель расчётов с персоналом'!CO93</f>
        <v>14929624.943999998</v>
      </c>
      <c r="CQ16" s="13">
        <f>'Модель расчётов с персоналом'!CP93</f>
        <v>15807838.175999997</v>
      </c>
      <c r="CR16" s="13">
        <f>'Модель расчётов с персоналом'!CQ93</f>
        <v>17564264.639999997</v>
      </c>
      <c r="CS16" s="13">
        <f>'Модель расчётов с персоналом'!CR93</f>
        <v>19320691.103999998</v>
      </c>
      <c r="CT16" s="13">
        <f>'Модель расчётов с персоналом'!CS93</f>
        <v>21077117.567999996</v>
      </c>
      <c r="CU16" s="13">
        <f>'Модель расчётов с персоналом'!CT93</f>
        <v>12593659.607099997</v>
      </c>
      <c r="CV16" s="13">
        <f>'Модель расчётов с персоналом'!CU93</f>
        <v>12593659.607099997</v>
      </c>
      <c r="CW16" s="13">
        <f>'Модель расчётов с персоналом'!CV93</f>
        <v>13643131.241024999</v>
      </c>
      <c r="CX16" s="13">
        <f>'Модель расчётов с персоналом'!CW93</f>
        <v>14692602.874949999</v>
      </c>
      <c r="CY16" s="13">
        <f>'Модель расчётов с персоналом'!CX93</f>
        <v>15742074.508874996</v>
      </c>
      <c r="CZ16" s="13">
        <f>'Модель расчётов с персоналом'!CY93</f>
        <v>16791546.142799996</v>
      </c>
      <c r="DA16" s="13">
        <f>'Модель расчётов с персоналом'!CZ93</f>
        <v>17841017.776724998</v>
      </c>
      <c r="DB16" s="13">
        <f>'Модель расчётов с персоналом'!DA93</f>
        <v>17841017.776724998</v>
      </c>
      <c r="DC16" s="13">
        <f>'Модель расчётов с персоналом'!DB93</f>
        <v>18890489.410649996</v>
      </c>
      <c r="DD16" s="13">
        <f>'Модель расчётов с персоналом'!DC93</f>
        <v>20989432.678499997</v>
      </c>
      <c r="DE16" s="13">
        <f>'Модель расчётов с персоналом'!DD93</f>
        <v>23088375.946349993</v>
      </c>
      <c r="DF16" s="13">
        <f>'Модель расчётов с персоналом'!DE93</f>
        <v>25187319.214199994</v>
      </c>
      <c r="DG16" s="13">
        <f>'Модель расчётов с персоналом'!DF93</f>
        <v>14381146.777139999</v>
      </c>
      <c r="DH16" s="13">
        <f>'Модель расчётов с персоналом'!DG93</f>
        <v>14381146.777139999</v>
      </c>
      <c r="DI16" s="13">
        <f>'Модель расчётов с персоналом'!DH93</f>
        <v>15579575.675234998</v>
      </c>
      <c r="DJ16" s="13">
        <f>'Модель расчётов с персоналом'!DI93</f>
        <v>16778004.57333</v>
      </c>
      <c r="DK16" s="13">
        <f>'Модель расчётов с персоналом'!DJ93</f>
        <v>17976433.471424997</v>
      </c>
      <c r="DL16" s="13">
        <f>'Модель расчётов с персоналом'!DK93</f>
        <v>19174862.369519997</v>
      </c>
      <c r="DM16" s="13">
        <f>'Модель расчётов с персоналом'!DL93</f>
        <v>20373291.267614998</v>
      </c>
      <c r="DN16" s="13">
        <f>'Модель расчётов с персоналом'!DM93</f>
        <v>20373291.267614998</v>
      </c>
      <c r="DO16" s="13">
        <f>'Модель расчётов с персоналом'!DN93</f>
        <v>21571720.165709998</v>
      </c>
      <c r="DP16" s="13">
        <f>'Модель расчётов с персоналом'!DO93</f>
        <v>23968577.961899996</v>
      </c>
      <c r="DQ16" s="13">
        <f>'Модель расчётов с персоналом'!DP93</f>
        <v>26365435.758089997</v>
      </c>
      <c r="DR16" s="13">
        <f>'Модель расчётов с персоналом'!DQ93</f>
        <v>28762293.554279998</v>
      </c>
    </row>
    <row r="17" spans="1:122" s="4" customFormat="1" ht="18" customHeight="1" x14ac:dyDescent="0.3">
      <c r="A17" s="21">
        <v>4013</v>
      </c>
      <c r="B17" s="22" t="s">
        <v>130</v>
      </c>
      <c r="C17" s="13">
        <f>'Модель расчётов с персоналом'!B105</f>
        <v>282420</v>
      </c>
      <c r="D17" s="13">
        <f>'Модель расчётов с персоналом'!C105</f>
        <v>282420</v>
      </c>
      <c r="E17" s="13">
        <f>'Модель расчётов с персоналом'!D105</f>
        <v>305955</v>
      </c>
      <c r="F17" s="13">
        <f>'Модель расчётов с персоналом'!E105</f>
        <v>329490.00000000006</v>
      </c>
      <c r="G17" s="13">
        <f>'Модель расчётов с персоналом'!F105</f>
        <v>353025</v>
      </c>
      <c r="H17" s="13">
        <f>'Модель расчётов с персоналом'!G105</f>
        <v>376560</v>
      </c>
      <c r="I17" s="13">
        <f>'Модель расчётов с персоналом'!H105</f>
        <v>400095.00000000006</v>
      </c>
      <c r="J17" s="13">
        <f>'Модель расчётов с персоналом'!I105</f>
        <v>400095.00000000006</v>
      </c>
      <c r="K17" s="13">
        <f>'Модель расчётов с персоналом'!J105</f>
        <v>423630</v>
      </c>
      <c r="L17" s="13">
        <f>'Модель расчётов с персоналом'!K105</f>
        <v>470700</v>
      </c>
      <c r="M17" s="13">
        <f>'Модель расчётов с персоналом'!L105</f>
        <v>517770</v>
      </c>
      <c r="N17" s="13">
        <f>'Модель расчётов с персоналом'!M105</f>
        <v>564840</v>
      </c>
      <c r="O17" s="13">
        <f>'Модель расчётов с персоналом'!N105</f>
        <v>448342.12799999997</v>
      </c>
      <c r="P17" s="13">
        <f>'Модель расчётов с персоналом'!O105</f>
        <v>448342.12799999997</v>
      </c>
      <c r="Q17" s="13">
        <f>'Модель расчётов с персоналом'!P105</f>
        <v>485703.97199999995</v>
      </c>
      <c r="R17" s="13">
        <f>'Модель расчётов с персоналом'!Q105</f>
        <v>523065.81600000005</v>
      </c>
      <c r="S17" s="13">
        <f>'Модель расчётов с персоналом'!R105</f>
        <v>560427.65999999992</v>
      </c>
      <c r="T17" s="13">
        <f>'Модель расчётов с персоналом'!S105</f>
        <v>597789.50399999996</v>
      </c>
      <c r="U17" s="13">
        <f>'Модель расчётов с персоналом'!T105</f>
        <v>635151.348</v>
      </c>
      <c r="V17" s="13">
        <f>'Модель расчётов с персоналом'!U105</f>
        <v>635151.348</v>
      </c>
      <c r="W17" s="13">
        <f>'Модель расчётов с персоналом'!V105</f>
        <v>672513.19199999992</v>
      </c>
      <c r="X17" s="13">
        <f>'Модель расчётов с персоналом'!W105</f>
        <v>747236.87999999989</v>
      </c>
      <c r="Y17" s="13">
        <f>'Модель расчётов с персоналом'!X105</f>
        <v>821960.56799999997</v>
      </c>
      <c r="Z17" s="13">
        <f>'Модель расчётов с персоналом'!Y105</f>
        <v>896684.25599999994</v>
      </c>
      <c r="AA17" s="13">
        <f>'Модель расчётов с персоналом'!Z105</f>
        <v>666993.78720000002</v>
      </c>
      <c r="AB17" s="13">
        <f>'Модель расчётов с персоналом'!AA105</f>
        <v>666993.78720000002</v>
      </c>
      <c r="AC17" s="13">
        <f>'Модель расчётов с персоналом'!AB105</f>
        <v>722576.60279999999</v>
      </c>
      <c r="AD17" s="13">
        <f>'Модель расчётов с персоналом'!AC105</f>
        <v>778159.41840000008</v>
      </c>
      <c r="AE17" s="13">
        <f>'Модель расчётов с персоналом'!AD105</f>
        <v>833742.23399999994</v>
      </c>
      <c r="AF17" s="13">
        <f>'Модель расчётов с персоналом'!AE105</f>
        <v>889325.04960000014</v>
      </c>
      <c r="AG17" s="13">
        <f>'Модель расчётов с персоналом'!AF105</f>
        <v>944907.86520000012</v>
      </c>
      <c r="AH17" s="13">
        <f>'Модель расчётов с персоналом'!AG105</f>
        <v>944907.86520000012</v>
      </c>
      <c r="AI17" s="13">
        <f>'Модель расчётов с персоналом'!AH105</f>
        <v>1000490.6808</v>
      </c>
      <c r="AJ17" s="13">
        <f>'Модель расчётов с персоналом'!AI105</f>
        <v>1111656.3120000002</v>
      </c>
      <c r="AK17" s="13">
        <f>'Модель расчётов с персоналом'!AJ105</f>
        <v>1222821.9432000001</v>
      </c>
      <c r="AL17" s="13">
        <f>'Модель расчётов с персоналом'!AK105</f>
        <v>1333987.5744</v>
      </c>
      <c r="AM17" s="13">
        <f>'Модель расчётов с персоналом'!AL105</f>
        <v>978544.47600000002</v>
      </c>
      <c r="AN17" s="13">
        <f>'Модель расчётов с персоналом'!AM105</f>
        <v>978544.47600000002</v>
      </c>
      <c r="AO17" s="13">
        <f>'Модель расчётов с персоналом'!AN105</f>
        <v>1060089.8489999999</v>
      </c>
      <c r="AP17" s="13">
        <f>'Модель расчётов с персоналом'!AO105</f>
        <v>1141635.2220000001</v>
      </c>
      <c r="AQ17" s="13">
        <f>'Модель расчётов с персоналом'!AP105</f>
        <v>1223180.595</v>
      </c>
      <c r="AR17" s="13">
        <f>'Модель расчётов с персоналом'!AQ105</f>
        <v>1304725.9679999999</v>
      </c>
      <c r="AS17" s="13">
        <f>'Модель расчётов с персоналом'!AR105</f>
        <v>1386271.3410000002</v>
      </c>
      <c r="AT17" s="13">
        <f>'Модель расчётов с персоналом'!AS105</f>
        <v>1386271.3410000002</v>
      </c>
      <c r="AU17" s="13">
        <f>'Модель расчётов с персоналом'!AT105</f>
        <v>1467816.7139999999</v>
      </c>
      <c r="AV17" s="13">
        <f>'Модель расчётов с персоналом'!AU105</f>
        <v>1630907.46</v>
      </c>
      <c r="AW17" s="13">
        <f>'Модель расчётов с персоналом'!AV105</f>
        <v>1793998.206</v>
      </c>
      <c r="AX17" s="13">
        <f>'Модель расчётов с персоналом'!AW105</f>
        <v>1957088.952</v>
      </c>
      <c r="AY17" s="13">
        <f>'Модель расчётов с персоналом'!AX105</f>
        <v>1277010.68625</v>
      </c>
      <c r="AZ17" s="13">
        <f>'Модель расчётов с персоналом'!AY105</f>
        <v>1277010.68625</v>
      </c>
      <c r="BA17" s="13">
        <f>'Модель расчётов с персоналом'!AZ105</f>
        <v>1383428.2434375</v>
      </c>
      <c r="BB17" s="13">
        <f>'Модель расчётов с персоналом'!BA105</f>
        <v>1489845.8006250001</v>
      </c>
      <c r="BC17" s="13">
        <f>'Модель расчётов с персоналом'!BB105</f>
        <v>1596263.3578124999</v>
      </c>
      <c r="BD17" s="13">
        <f>'Модель расчётов с персоналом'!BC105</f>
        <v>1702680.915</v>
      </c>
      <c r="BE17" s="13">
        <f>'Модель расчётов с персоналом'!BD105</f>
        <v>1809098.4721875</v>
      </c>
      <c r="BF17" s="13">
        <f>'Модель расчётов с персоналом'!BE105</f>
        <v>1809098.4721875</v>
      </c>
      <c r="BG17" s="13">
        <f>'Модель расчётов с персоналом'!BF105</f>
        <v>1915516.0293749999</v>
      </c>
      <c r="BH17" s="13">
        <f>'Модель расчётов с персоналом'!BG105</f>
        <v>2128351.1437499998</v>
      </c>
      <c r="BI17" s="13">
        <f>'Модель расчётов с персоналом'!BH105</f>
        <v>2341186.2581250002</v>
      </c>
      <c r="BJ17" s="13">
        <f>'Модель расчётов с персоналом'!BI105</f>
        <v>2554021.3725000001</v>
      </c>
      <c r="BK17" s="13">
        <f>'Модель расчётов с персоналом'!BJ105</f>
        <v>1776147.75</v>
      </c>
      <c r="BL17" s="13">
        <f>'Модель расчётов с персоналом'!BK105</f>
        <v>1776147.75</v>
      </c>
      <c r="BM17" s="13">
        <f>'Модель расчётов с персоналом'!BL105</f>
        <v>1924160.0625</v>
      </c>
      <c r="BN17" s="13">
        <f>'Модель расчётов с персоналом'!BM105</f>
        <v>2072172.3750000005</v>
      </c>
      <c r="BO17" s="13">
        <f>'Модель расчётов с персоналом'!BN105</f>
        <v>2220184.6875</v>
      </c>
      <c r="BP17" s="13">
        <f>'Модель расчётов с персоналом'!BO105</f>
        <v>2368197</v>
      </c>
      <c r="BQ17" s="13">
        <f>'Модель расчётов с персоналом'!BP105</f>
        <v>2516209.3125</v>
      </c>
      <c r="BR17" s="13">
        <f>'Модель расчётов с персоналом'!BQ105</f>
        <v>2516209.3125</v>
      </c>
      <c r="BS17" s="13">
        <f>'Модель расчётов с персоналом'!BR105</f>
        <v>2664221.625</v>
      </c>
      <c r="BT17" s="13">
        <f>'Модель расчётов с персоналом'!BS105</f>
        <v>2960246.25</v>
      </c>
      <c r="BU17" s="13">
        <f>'Модель расчётов с персоналом'!BT105</f>
        <v>3256270.875</v>
      </c>
      <c r="BV17" s="13">
        <f>'Модель расчётов с персоналом'!BU105</f>
        <v>3552295.5</v>
      </c>
      <c r="BW17" s="13">
        <f>'Модель расчётов с персоналом'!BV105</f>
        <v>2212607.8259999999</v>
      </c>
      <c r="BX17" s="13">
        <f>'Модель расчётов с персоналом'!BW105</f>
        <v>2212607.8259999999</v>
      </c>
      <c r="BY17" s="13">
        <f>'Модель расчётов с персоналом'!BX105</f>
        <v>2396991.8115000003</v>
      </c>
      <c r="BZ17" s="13">
        <f>'Модель расчётов с персоналом'!BY105</f>
        <v>2581375.7970000003</v>
      </c>
      <c r="CA17" s="13">
        <f>'Модель расчётов с персоналом'!BZ105</f>
        <v>2765759.7825000002</v>
      </c>
      <c r="CB17" s="13">
        <f>'Модель расчётов с персоналом'!CA105</f>
        <v>2950143.7680000002</v>
      </c>
      <c r="CC17" s="13">
        <f>'Модель расчётов с персоналом'!CB105</f>
        <v>3134527.7535000006</v>
      </c>
      <c r="CD17" s="13">
        <f>'Модель расчётов с персоналом'!CC105</f>
        <v>3134527.7535000006</v>
      </c>
      <c r="CE17" s="13">
        <f>'Модель расчётов с персоналом'!CD105</f>
        <v>3318911.7390000001</v>
      </c>
      <c r="CF17" s="13">
        <f>'Модель расчётов с персоналом'!CE105</f>
        <v>3687679.7100000004</v>
      </c>
      <c r="CG17" s="13">
        <f>'Модель расчётов с персоналом'!CF105</f>
        <v>4056447.6810000003</v>
      </c>
      <c r="CH17" s="13">
        <f>'Модель расчётов с персоналом'!CG105</f>
        <v>4425215.6519999998</v>
      </c>
      <c r="CI17" s="13">
        <f>'Модель расчётов с персоналом'!CH105</f>
        <v>2634639.6959999995</v>
      </c>
      <c r="CJ17" s="13">
        <f>'Модель расчётов с персоналом'!CI105</f>
        <v>2634639.6959999995</v>
      </c>
      <c r="CK17" s="13">
        <f>'Модель расчётов с персоналом'!CJ105</f>
        <v>2854193.0039999993</v>
      </c>
      <c r="CL17" s="13">
        <f>'Модель расчётов с персоналом'!CK105</f>
        <v>3073746.3119999995</v>
      </c>
      <c r="CM17" s="13">
        <f>'Модель расчётов с персоналом'!CL105</f>
        <v>3293299.6199999992</v>
      </c>
      <c r="CN17" s="13">
        <f>'Модель расчётов с персоналом'!CM105</f>
        <v>3512852.9279999994</v>
      </c>
      <c r="CO17" s="13">
        <f>'Модель расчётов с персоналом'!CN105</f>
        <v>3732406.2359999996</v>
      </c>
      <c r="CP17" s="13">
        <f>'Модель расчётов с персоналом'!CO105</f>
        <v>3732406.2359999996</v>
      </c>
      <c r="CQ17" s="13">
        <f>'Модель расчётов с персоналом'!CP105</f>
        <v>3951959.5439999993</v>
      </c>
      <c r="CR17" s="13">
        <f>'Модель расчётов с персоналом'!CQ105</f>
        <v>4391066.1599999992</v>
      </c>
      <c r="CS17" s="13">
        <f>'Модель расчётов с персоналом'!CR105</f>
        <v>4830172.7759999996</v>
      </c>
      <c r="CT17" s="13">
        <f>'Модель расчётов с персоналом'!CS105</f>
        <v>5269279.3919999991</v>
      </c>
      <c r="CU17" s="13">
        <f>'Модель расчётов с персоналом'!CT105</f>
        <v>3148414.9017749992</v>
      </c>
      <c r="CV17" s="13">
        <f>'Модель расчётов с персоналом'!CU105</f>
        <v>3148414.9017749992</v>
      </c>
      <c r="CW17" s="13">
        <f>'Модель расчётов с персоналом'!CV105</f>
        <v>3410782.8102562497</v>
      </c>
      <c r="CX17" s="13">
        <f>'Модель расчётов с персоналом'!CW105</f>
        <v>3673150.7187374998</v>
      </c>
      <c r="CY17" s="13">
        <f>'Модель расчётов с персоналом'!CX105</f>
        <v>3935518.6272187489</v>
      </c>
      <c r="CZ17" s="13">
        <f>'Модель расчётов с персоналом'!CY105</f>
        <v>4197886.535699999</v>
      </c>
      <c r="DA17" s="13">
        <f>'Модель расчётов с персоналом'!CZ105</f>
        <v>4460254.4441812495</v>
      </c>
      <c r="DB17" s="13">
        <f>'Модель расчётов с персоналом'!DA105</f>
        <v>4460254.4441812495</v>
      </c>
      <c r="DC17" s="13">
        <f>'Модель расчётов с персоналом'!DB105</f>
        <v>4722622.3526624991</v>
      </c>
      <c r="DD17" s="13">
        <f>'Модель расчётов с персоналом'!DC105</f>
        <v>5247358.1696249992</v>
      </c>
      <c r="DE17" s="13">
        <f>'Модель расчётов с персоналом'!DD105</f>
        <v>5772093.9865874983</v>
      </c>
      <c r="DF17" s="13">
        <f>'Модель расчётов с персоналом'!DE105</f>
        <v>6296829.8035499984</v>
      </c>
      <c r="DG17" s="13">
        <f>'Модель расчётов с персоналом'!DF105</f>
        <v>3595286.6942849997</v>
      </c>
      <c r="DH17" s="13">
        <f>'Модель расчётов с персоналом'!DG105</f>
        <v>3595286.6942849997</v>
      </c>
      <c r="DI17" s="13">
        <f>'Модель расчётов с персоналом'!DH105</f>
        <v>3894893.9188087494</v>
      </c>
      <c r="DJ17" s="13">
        <f>'Модель расчётов с персоналом'!DI105</f>
        <v>4194501.1433325</v>
      </c>
      <c r="DK17" s="13">
        <f>'Модель расчётов с персоналом'!DJ105</f>
        <v>4494108.3678562492</v>
      </c>
      <c r="DL17" s="13">
        <f>'Модель расчётов с персоналом'!DK105</f>
        <v>4793715.5923799993</v>
      </c>
      <c r="DM17" s="13">
        <f>'Модель расчётов с персоналом'!DL105</f>
        <v>5093322.8169037495</v>
      </c>
      <c r="DN17" s="13">
        <f>'Модель расчётов с персоналом'!DM105</f>
        <v>5093322.8169037495</v>
      </c>
      <c r="DO17" s="13">
        <f>'Модель расчётов с персоналом'!DN105</f>
        <v>5392930.0414274996</v>
      </c>
      <c r="DP17" s="13">
        <f>'Модель расчётов с персоналом'!DO105</f>
        <v>5992144.490474999</v>
      </c>
      <c r="DQ17" s="13">
        <f>'Модель расчётов с персоналом'!DP105</f>
        <v>6591358.9395224992</v>
      </c>
      <c r="DR17" s="13">
        <f>'Модель расчётов с персоналом'!DQ105</f>
        <v>7190573.3885699995</v>
      </c>
    </row>
    <row r="18" spans="1:122" s="4" customFormat="1" ht="18" customHeight="1" x14ac:dyDescent="0.3">
      <c r="A18" s="21">
        <v>4021</v>
      </c>
      <c r="B18" s="22" t="s">
        <v>47</v>
      </c>
      <c r="C18" s="13">
        <f>'Модель расчётов с персоналом'!B99</f>
        <v>2201340</v>
      </c>
      <c r="D18" s="13">
        <f>'Модель расчётов с персоналом'!C99</f>
        <v>2201340</v>
      </c>
      <c r="E18" s="13">
        <f>'Модель расчётов с персоналом'!D99</f>
        <v>2248410</v>
      </c>
      <c r="F18" s="13">
        <f>'Модель расчётов с персоналом'!E99</f>
        <v>2295480</v>
      </c>
      <c r="G18" s="13">
        <f>'Модель расчётов с персоналом'!F99</f>
        <v>2342550</v>
      </c>
      <c r="H18" s="13">
        <f>'Модель расчётов с персоналом'!G99</f>
        <v>2389620</v>
      </c>
      <c r="I18" s="13">
        <f>'Модель расчётов с персоналом'!H99</f>
        <v>2451690</v>
      </c>
      <c r="J18" s="13">
        <f>'Модель расчётов с персоналом'!I99</f>
        <v>2451690</v>
      </c>
      <c r="K18" s="13">
        <f>'Модель расчётов с персоналом'!J99</f>
        <v>2498760</v>
      </c>
      <c r="L18" s="13">
        <f>'Модель расчётов с персоналом'!K99</f>
        <v>2592900</v>
      </c>
      <c r="M18" s="13">
        <f>'Модель расчётов с персоналом'!L99</f>
        <v>2687040</v>
      </c>
      <c r="N18" s="13">
        <f>'Модель расчётов с персоналом'!M99</f>
        <v>2781180</v>
      </c>
      <c r="O18" s="13">
        <f>'Модель расчётов с персоналом'!N99</f>
        <v>2679236.88</v>
      </c>
      <c r="P18" s="13">
        <f>'Модель расчётов с персоналом'!O99</f>
        <v>2679236.88</v>
      </c>
      <c r="Q18" s="13">
        <f>'Модель расчётов с персоналом'!P99</f>
        <v>2759506.62</v>
      </c>
      <c r="R18" s="13">
        <f>'Модель расчётов с персоналом'!Q99</f>
        <v>2821776.3600000003</v>
      </c>
      <c r="S18" s="13">
        <f>'Модель расчётов с персоналом'!R99</f>
        <v>2884046.1</v>
      </c>
      <c r="T18" s="13">
        <f>'Модель расчётов с персоналом'!S99</f>
        <v>2946315.8400000003</v>
      </c>
      <c r="U18" s="13">
        <f>'Модель расчётов с персоналом'!T99</f>
        <v>3023585.5799999996</v>
      </c>
      <c r="V18" s="13">
        <f>'Модель расчётов с персоналом'!U99</f>
        <v>3023585.5799999996</v>
      </c>
      <c r="W18" s="13">
        <f>'Модель расчётов с персоналом'!V99</f>
        <v>3085855.32</v>
      </c>
      <c r="X18" s="13">
        <f>'Модель расчётов с персоналом'!W99</f>
        <v>3210394.8</v>
      </c>
      <c r="Y18" s="13">
        <f>'Модель расчётов с персоналом'!X99</f>
        <v>3334934.2800000003</v>
      </c>
      <c r="Z18" s="13">
        <f>'Модель расчётов с персоналом'!Y99</f>
        <v>3459473.76</v>
      </c>
      <c r="AA18" s="13">
        <f>'Модель расчётов с персоналом'!Z99</f>
        <v>3256490.6808000002</v>
      </c>
      <c r="AB18" s="13">
        <f>'Модель расчётов с персоналом'!AA99</f>
        <v>3256490.6808000002</v>
      </c>
      <c r="AC18" s="13">
        <f>'Модель расчётов с персоналом'!AB99</f>
        <v>3362364.9042000002</v>
      </c>
      <c r="AD18" s="13">
        <f>'Модель расчётов с персоналом'!AC99</f>
        <v>3445739.1275999998</v>
      </c>
      <c r="AE18" s="13">
        <f>'Модель расчётов с персоналом'!AD99</f>
        <v>3529113.3509999998</v>
      </c>
      <c r="AF18" s="13">
        <f>'Модель расчётов с персоналом'!AE99</f>
        <v>3612487.5743999998</v>
      </c>
      <c r="AG18" s="13">
        <f>'Модель расчётов с персоналом'!AF99</f>
        <v>3710861.7978000003</v>
      </c>
      <c r="AH18" s="13">
        <f>'Модель расчётов с персоналом'!AG99</f>
        <v>3710861.7978000003</v>
      </c>
      <c r="AI18" s="13">
        <f>'Модель расчётов с персоналом'!AH99</f>
        <v>3794236.0211999994</v>
      </c>
      <c r="AJ18" s="13">
        <f>'Модель расчётов с персоналом'!AI99</f>
        <v>3960984.4679999999</v>
      </c>
      <c r="AK18" s="13">
        <f>'Модель расчётов с персоналом'!AJ99</f>
        <v>4127732.9148000004</v>
      </c>
      <c r="AL18" s="13">
        <f>'Модель расчётов с персоналом'!AK99</f>
        <v>4294481.3616000004</v>
      </c>
      <c r="AM18" s="13">
        <f>'Модель расчётов с персоналом'!AL99</f>
        <v>4094862.3599999994</v>
      </c>
      <c r="AN18" s="13">
        <f>'Модель расчётов с персоналом'!AM99</f>
        <v>4094862.3599999994</v>
      </c>
      <c r="AO18" s="13">
        <f>'Модель расчётов с персоналом'!AN99</f>
        <v>4201225.8899999997</v>
      </c>
      <c r="AP18" s="13">
        <f>'Модель расчётов с персоналом'!AO99</f>
        <v>4307589.4200000009</v>
      </c>
      <c r="AQ18" s="13">
        <f>'Модель расчётов с персоналом'!AP99</f>
        <v>4413952.95</v>
      </c>
      <c r="AR18" s="13">
        <f>'Модель расчётов с персоналом'!AQ99</f>
        <v>4520316.4800000004</v>
      </c>
      <c r="AS18" s="13">
        <f>'Модель расчётов с персоналом'!AR99</f>
        <v>4641680.01</v>
      </c>
      <c r="AT18" s="13">
        <f>'Модель расчётов с персоналом'!AS99</f>
        <v>4641680.01</v>
      </c>
      <c r="AU18" s="13">
        <f>'Модель расчётов с персоналом'!AT99</f>
        <v>4748043.54</v>
      </c>
      <c r="AV18" s="13">
        <f>'Модель расчётов с персоналом'!AU99</f>
        <v>4960770.5999999996</v>
      </c>
      <c r="AW18" s="13">
        <f>'Модель расчётов с персоналом'!AV99</f>
        <v>5173497.6599999992</v>
      </c>
      <c r="AX18" s="13">
        <f>'Модель расчётов с персоналом'!AW99</f>
        <v>5386224.7199999997</v>
      </c>
      <c r="AY18" s="13">
        <f>'Модель расчётов с персоналом'!AX99</f>
        <v>4742166.1124999998</v>
      </c>
      <c r="AZ18" s="13">
        <f>'Модель расчётов с персоналом'!AY99</f>
        <v>4742166.1124999998</v>
      </c>
      <c r="BA18" s="13">
        <f>'Модель расчётов с персоналом'!AZ99</f>
        <v>4880971.6218750002</v>
      </c>
      <c r="BB18" s="13">
        <f>'Модель расчётов с персоналом'!BA99</f>
        <v>5019777.1312499996</v>
      </c>
      <c r="BC18" s="13">
        <f>'Модель расчётов с персоналом'!BB99</f>
        <v>5158582.640625</v>
      </c>
      <c r="BD18" s="13">
        <f>'Модель расчётов с персоналом'!BC99</f>
        <v>5297388.1499999994</v>
      </c>
      <c r="BE18" s="13">
        <f>'Модель расчётов с персоналом'!BD99</f>
        <v>5451193.6593749998</v>
      </c>
      <c r="BF18" s="13">
        <f>'Модель расчётов с персоналом'!BE99</f>
        <v>5451193.6593749998</v>
      </c>
      <c r="BG18" s="13">
        <f>'Модель расчётов с персоналом'!BF99</f>
        <v>5589999.1687500002</v>
      </c>
      <c r="BH18" s="13">
        <f>'Модель расчётов с персоналом'!BG99</f>
        <v>5867610.1875</v>
      </c>
      <c r="BI18" s="13">
        <f>'Модель расчётов с персоналом'!BH99</f>
        <v>6145221.2062499998</v>
      </c>
      <c r="BJ18" s="13">
        <f>'Модель расчётов с персоналом'!BI99</f>
        <v>6422832.2249999996</v>
      </c>
      <c r="BK18" s="13">
        <f>'Модель расчётов с персоналом'!BJ99</f>
        <v>5278377.3</v>
      </c>
      <c r="BL18" s="13">
        <f>'Модель расчётов с персоналом'!BK99</f>
        <v>5278377.3</v>
      </c>
      <c r="BM18" s="13">
        <f>'Модель расчётов с персоналом'!BL99</f>
        <v>5455992.0750000002</v>
      </c>
      <c r="BN18" s="13">
        <f>'Модель расчётов с персоналом'!BM99</f>
        <v>5633606.8499999996</v>
      </c>
      <c r="BO18" s="13">
        <f>'Модель расчётов с персоналом'!BN99</f>
        <v>5811221.625</v>
      </c>
      <c r="BP18" s="13">
        <f>'Модель расчётов с персоналом'!BO99</f>
        <v>5988836.3999999994</v>
      </c>
      <c r="BQ18" s="13">
        <f>'Модель расчётов с персоналом'!BP99</f>
        <v>6181451.1749999998</v>
      </c>
      <c r="BR18" s="13">
        <f>'Модель расчётов с персоналом'!BQ99</f>
        <v>6181451.1749999998</v>
      </c>
      <c r="BS18" s="13">
        <f>'Модель расчётов с персоналом'!BR99</f>
        <v>6359065.9500000002</v>
      </c>
      <c r="BT18" s="13">
        <f>'Модель расчётов с персоналом'!BS99</f>
        <v>6714295.5</v>
      </c>
      <c r="BU18" s="13">
        <f>'Модель расчётов с персоналом'!BT99</f>
        <v>7069525.0499999998</v>
      </c>
      <c r="BV18" s="13">
        <f>'Модель расчётов с персоналом'!BU99</f>
        <v>7424754.5999999996</v>
      </c>
      <c r="BW18" s="13">
        <f>'Модель расчётов с персоналом'!BV99</f>
        <v>6057129.3911999995</v>
      </c>
      <c r="BX18" s="13">
        <f>'Модель расчётов с персоналом'!BW99</f>
        <v>6057129.3911999995</v>
      </c>
      <c r="BY18" s="13">
        <f>'Модель расчётов с персоналом'!BX99</f>
        <v>6278390.1738</v>
      </c>
      <c r="BZ18" s="13">
        <f>'Модель расчётов с персоналом'!BY99</f>
        <v>6499650.9564000005</v>
      </c>
      <c r="CA18" s="13">
        <f>'Модель расчётов с персоналом'!BZ99</f>
        <v>6720911.739000001</v>
      </c>
      <c r="CB18" s="13">
        <f>'Модель расчётов с персоналом'!CA99</f>
        <v>6942172.5215999996</v>
      </c>
      <c r="CC18" s="13">
        <f>'Модель расчётов с персоналом'!CB99</f>
        <v>7178433.3042000001</v>
      </c>
      <c r="CD18" s="13">
        <f>'Модель расчётов с персоналом'!CC99</f>
        <v>7178433.3042000001</v>
      </c>
      <c r="CE18" s="13">
        <f>'Модель расчётов с персоналом'!CD99</f>
        <v>7399694.0867999997</v>
      </c>
      <c r="CF18" s="13">
        <f>'Модель расчётов с персоналом'!CE99</f>
        <v>7842215.6520000007</v>
      </c>
      <c r="CG18" s="13">
        <f>'Модель расчётов с персоналом'!CF99</f>
        <v>8284737.2171999998</v>
      </c>
      <c r="CH18" s="13">
        <f>'Модель расчётов с персоналом'!CG99</f>
        <v>8727258.782399999</v>
      </c>
      <c r="CI18" s="13">
        <f>'Модель расчётов с персоналом'!CH99</f>
        <v>6623567.6351999994</v>
      </c>
      <c r="CJ18" s="13">
        <f>'Модель расчётов с персоналом'!CI99</f>
        <v>6623567.6351999994</v>
      </c>
      <c r="CK18" s="13">
        <f>'Модель расчётов с персоналом'!CJ99</f>
        <v>6887031.604799998</v>
      </c>
      <c r="CL18" s="13">
        <f>'Модель расчётов с персоналом'!CK99</f>
        <v>7150495.5743999984</v>
      </c>
      <c r="CM18" s="13">
        <f>'Модель расчётов с персоналом'!CL99</f>
        <v>7413959.5439999988</v>
      </c>
      <c r="CN18" s="13">
        <f>'Модель расчётов с персоналом'!CM99</f>
        <v>7677423.5135999992</v>
      </c>
      <c r="CO18" s="13">
        <f>'Модель расчётов с персоналом'!CN99</f>
        <v>7955887.4831999987</v>
      </c>
      <c r="CP18" s="13">
        <f>'Модель расчётов с персоналом'!CO99</f>
        <v>7955887.4831999987</v>
      </c>
      <c r="CQ18" s="13">
        <f>'Модель расчётов с персоналом'!CP99</f>
        <v>8219351.4527999992</v>
      </c>
      <c r="CR18" s="13">
        <f>'Модель расчётов с персоналом'!CQ99</f>
        <v>8746279.3919999991</v>
      </c>
      <c r="CS18" s="13">
        <f>'Модель расчётов с персоналом'!CR99</f>
        <v>9273207.3311999999</v>
      </c>
      <c r="CT18" s="13">
        <f>'Модель расчётов с персоналом'!CS99</f>
        <v>9800135.2703999989</v>
      </c>
      <c r="CU18" s="13">
        <f>'Модель расчётов с персоналом'!CT99</f>
        <v>7868597.8821299979</v>
      </c>
      <c r="CV18" s="13">
        <f>'Модель расчётов с персоналом'!CU99</f>
        <v>7868597.8821299979</v>
      </c>
      <c r="CW18" s="13">
        <f>'Модель расчётов с персоналом'!CV99</f>
        <v>8183439.3723074999</v>
      </c>
      <c r="CX18" s="13">
        <f>'Модель расчётов с персоналом'!CW99</f>
        <v>8498280.862484999</v>
      </c>
      <c r="CY18" s="13">
        <f>'Модель расчётов с персоналом'!CX99</f>
        <v>8813122.3526624981</v>
      </c>
      <c r="CZ18" s="13">
        <f>'Модель расчётов с персоналом'!CY99</f>
        <v>9127963.8428399991</v>
      </c>
      <c r="DA18" s="13">
        <f>'Модель расчётов с персоналом'!CZ99</f>
        <v>9457805.3330174983</v>
      </c>
      <c r="DB18" s="13">
        <f>'Модель расчётов с персоналом'!DA99</f>
        <v>9457805.3330174983</v>
      </c>
      <c r="DC18" s="13">
        <f>'Модель расчётов с персоналом'!DB99</f>
        <v>9772646.8231949992</v>
      </c>
      <c r="DD18" s="13">
        <f>'Модель расчётов с персоналом'!DC99</f>
        <v>10402329.803549999</v>
      </c>
      <c r="DE18" s="13">
        <f>'Модель расчётов с персоналом'!DD99</f>
        <v>11032012.783904998</v>
      </c>
      <c r="DF18" s="13">
        <f>'Модель расчётов с персоналом'!DE99</f>
        <v>11661695.764259996</v>
      </c>
      <c r="DG18" s="13">
        <f>'Модель расчётов с персоналом'!DF99</f>
        <v>8461844.0331419986</v>
      </c>
      <c r="DH18" s="13">
        <f>'Модель расчётов с персоналом'!DG99</f>
        <v>8461844.0331419986</v>
      </c>
      <c r="DI18" s="13">
        <f>'Модель расчётов с персоналом'!DH99</f>
        <v>8821372.702570498</v>
      </c>
      <c r="DJ18" s="13">
        <f>'Модель расчётов с персоналом'!DI99</f>
        <v>9180901.3719989993</v>
      </c>
      <c r="DK18" s="13">
        <f>'Модель расчётов с персоналом'!DJ99</f>
        <v>9540430.0414274987</v>
      </c>
      <c r="DL18" s="13">
        <f>'Модель расчётов с персоналом'!DK99</f>
        <v>9899958.7108559981</v>
      </c>
      <c r="DM18" s="13">
        <f>'Модель расчётов с персоналом'!DL99</f>
        <v>10274487.380284499</v>
      </c>
      <c r="DN18" s="13">
        <f>'Модель расчётов с персоналом'!DM99</f>
        <v>10274487.380284499</v>
      </c>
      <c r="DO18" s="13">
        <f>'Модель расчётов с персоналом'!DN99</f>
        <v>10634016.049713001</v>
      </c>
      <c r="DP18" s="13">
        <f>'Модель расчётов с персоналом'!DO99</f>
        <v>11353073.388569998</v>
      </c>
      <c r="DQ18" s="13">
        <f>'Модель расчётов с персоналом'!DP99</f>
        <v>12072130.727426998</v>
      </c>
      <c r="DR18" s="13">
        <f>'Модель расчётов с персоналом'!DQ99</f>
        <v>12791188.066283999</v>
      </c>
    </row>
    <row r="19" spans="1:122" s="7" customFormat="1" ht="18" customHeight="1" x14ac:dyDescent="0.3">
      <c r="A19" s="27">
        <v>4030</v>
      </c>
      <c r="B19" s="28" t="s">
        <v>49</v>
      </c>
      <c r="C19" s="5">
        <f>SUM(C20:C24)</f>
        <v>545000</v>
      </c>
      <c r="D19" s="5">
        <f t="shared" ref="D19:BO19" si="12">SUM(D20:D24)</f>
        <v>545000</v>
      </c>
      <c r="E19" s="5">
        <f t="shared" si="12"/>
        <v>545000</v>
      </c>
      <c r="F19" s="5">
        <f t="shared" si="12"/>
        <v>545000</v>
      </c>
      <c r="G19" s="5">
        <f t="shared" si="12"/>
        <v>545000</v>
      </c>
      <c r="H19" s="5">
        <f t="shared" si="12"/>
        <v>545000</v>
      </c>
      <c r="I19" s="5">
        <f t="shared" si="12"/>
        <v>545000</v>
      </c>
      <c r="J19" s="5">
        <f t="shared" si="12"/>
        <v>545000</v>
      </c>
      <c r="K19" s="5">
        <f t="shared" si="12"/>
        <v>545000</v>
      </c>
      <c r="L19" s="5">
        <f t="shared" si="12"/>
        <v>545000</v>
      </c>
      <c r="M19" s="5">
        <f t="shared" si="12"/>
        <v>545000</v>
      </c>
      <c r="N19" s="5">
        <f t="shared" si="12"/>
        <v>545000</v>
      </c>
      <c r="O19" s="5">
        <f t="shared" si="12"/>
        <v>654000</v>
      </c>
      <c r="P19" s="5">
        <f t="shared" si="12"/>
        <v>654000</v>
      </c>
      <c r="Q19" s="5">
        <f t="shared" si="12"/>
        <v>654000</v>
      </c>
      <c r="R19" s="5">
        <f t="shared" si="12"/>
        <v>654000</v>
      </c>
      <c r="S19" s="5">
        <f t="shared" si="12"/>
        <v>654000</v>
      </c>
      <c r="T19" s="5">
        <f t="shared" si="12"/>
        <v>654000</v>
      </c>
      <c r="U19" s="5">
        <f t="shared" si="12"/>
        <v>654000</v>
      </c>
      <c r="V19" s="5">
        <f t="shared" si="12"/>
        <v>654000</v>
      </c>
      <c r="W19" s="5">
        <f t="shared" si="12"/>
        <v>654000</v>
      </c>
      <c r="X19" s="5">
        <f t="shared" si="12"/>
        <v>654000</v>
      </c>
      <c r="Y19" s="5">
        <f t="shared" si="12"/>
        <v>654000</v>
      </c>
      <c r="Z19" s="5">
        <f t="shared" si="12"/>
        <v>654000</v>
      </c>
      <c r="AA19" s="5">
        <f t="shared" si="12"/>
        <v>784800</v>
      </c>
      <c r="AB19" s="5">
        <f t="shared" si="12"/>
        <v>784800</v>
      </c>
      <c r="AC19" s="5">
        <f t="shared" si="12"/>
        <v>784800</v>
      </c>
      <c r="AD19" s="5">
        <f t="shared" si="12"/>
        <v>784800</v>
      </c>
      <c r="AE19" s="5">
        <f t="shared" si="12"/>
        <v>784800</v>
      </c>
      <c r="AF19" s="5">
        <f t="shared" si="12"/>
        <v>784800</v>
      </c>
      <c r="AG19" s="5">
        <f t="shared" si="12"/>
        <v>784800</v>
      </c>
      <c r="AH19" s="5">
        <f t="shared" si="12"/>
        <v>784800</v>
      </c>
      <c r="AI19" s="5">
        <f t="shared" si="12"/>
        <v>784800</v>
      </c>
      <c r="AJ19" s="5">
        <f t="shared" si="12"/>
        <v>784800</v>
      </c>
      <c r="AK19" s="5">
        <f t="shared" si="12"/>
        <v>784800</v>
      </c>
      <c r="AL19" s="5">
        <f t="shared" si="12"/>
        <v>784800</v>
      </c>
      <c r="AM19" s="5">
        <f t="shared" si="12"/>
        <v>941760</v>
      </c>
      <c r="AN19" s="5">
        <f t="shared" si="12"/>
        <v>941760</v>
      </c>
      <c r="AO19" s="5">
        <f t="shared" si="12"/>
        <v>941760</v>
      </c>
      <c r="AP19" s="5">
        <f t="shared" si="12"/>
        <v>941760</v>
      </c>
      <c r="AQ19" s="5">
        <f t="shared" si="12"/>
        <v>941760</v>
      </c>
      <c r="AR19" s="5">
        <f t="shared" si="12"/>
        <v>941760</v>
      </c>
      <c r="AS19" s="5">
        <f t="shared" si="12"/>
        <v>941760</v>
      </c>
      <c r="AT19" s="5">
        <f t="shared" si="12"/>
        <v>941760</v>
      </c>
      <c r="AU19" s="5">
        <f t="shared" si="12"/>
        <v>941760</v>
      </c>
      <c r="AV19" s="5">
        <f t="shared" si="12"/>
        <v>941760</v>
      </c>
      <c r="AW19" s="5">
        <f t="shared" si="12"/>
        <v>941760</v>
      </c>
      <c r="AX19" s="5">
        <f t="shared" si="12"/>
        <v>941760</v>
      </c>
      <c r="AY19" s="5">
        <f t="shared" si="12"/>
        <v>1130112</v>
      </c>
      <c r="AZ19" s="5">
        <f t="shared" si="12"/>
        <v>1130112</v>
      </c>
      <c r="BA19" s="5">
        <f t="shared" si="12"/>
        <v>1130112</v>
      </c>
      <c r="BB19" s="5">
        <f t="shared" si="12"/>
        <v>1130112</v>
      </c>
      <c r="BC19" s="5">
        <f t="shared" si="12"/>
        <v>1130112</v>
      </c>
      <c r="BD19" s="5">
        <f t="shared" si="12"/>
        <v>1130112</v>
      </c>
      <c r="BE19" s="5">
        <f t="shared" si="12"/>
        <v>1130112</v>
      </c>
      <c r="BF19" s="5">
        <f t="shared" si="12"/>
        <v>1130112</v>
      </c>
      <c r="BG19" s="5">
        <f t="shared" si="12"/>
        <v>1130112</v>
      </c>
      <c r="BH19" s="5">
        <f t="shared" si="12"/>
        <v>1130112</v>
      </c>
      <c r="BI19" s="5">
        <f t="shared" si="12"/>
        <v>1130112</v>
      </c>
      <c r="BJ19" s="5">
        <f t="shared" si="12"/>
        <v>1130112</v>
      </c>
      <c r="BK19" s="5">
        <f t="shared" si="12"/>
        <v>1356134.3999999999</v>
      </c>
      <c r="BL19" s="5">
        <f t="shared" si="12"/>
        <v>1356134.3999999999</v>
      </c>
      <c r="BM19" s="5">
        <f t="shared" si="12"/>
        <v>1356134.3999999999</v>
      </c>
      <c r="BN19" s="5">
        <f t="shared" si="12"/>
        <v>1356134.3999999999</v>
      </c>
      <c r="BO19" s="5">
        <f t="shared" si="12"/>
        <v>1356134.3999999999</v>
      </c>
      <c r="BP19" s="5">
        <f t="shared" ref="BP19:DR19" si="13">SUM(BP20:BP24)</f>
        <v>1356134.3999999999</v>
      </c>
      <c r="BQ19" s="5">
        <f t="shared" si="13"/>
        <v>1356134.3999999999</v>
      </c>
      <c r="BR19" s="5">
        <f t="shared" si="13"/>
        <v>1356134.3999999999</v>
      </c>
      <c r="BS19" s="5">
        <f t="shared" si="13"/>
        <v>1356134.3999999999</v>
      </c>
      <c r="BT19" s="5">
        <f t="shared" si="13"/>
        <v>1356134.3999999999</v>
      </c>
      <c r="BU19" s="5">
        <f t="shared" si="13"/>
        <v>1356134.3999999999</v>
      </c>
      <c r="BV19" s="5">
        <f t="shared" si="13"/>
        <v>1356134.3999999999</v>
      </c>
      <c r="BW19" s="5">
        <f t="shared" si="13"/>
        <v>1627361.2799999998</v>
      </c>
      <c r="BX19" s="5">
        <f t="shared" si="13"/>
        <v>1627361.2799999998</v>
      </c>
      <c r="BY19" s="5">
        <f t="shared" si="13"/>
        <v>1627361.2799999998</v>
      </c>
      <c r="BZ19" s="5">
        <f t="shared" si="13"/>
        <v>1627361.2799999998</v>
      </c>
      <c r="CA19" s="5">
        <f t="shared" si="13"/>
        <v>1627361.2799999998</v>
      </c>
      <c r="CB19" s="5">
        <f t="shared" si="13"/>
        <v>1627361.2799999998</v>
      </c>
      <c r="CC19" s="5">
        <f t="shared" si="13"/>
        <v>1627361.2799999998</v>
      </c>
      <c r="CD19" s="5">
        <f t="shared" si="13"/>
        <v>1627361.2799999998</v>
      </c>
      <c r="CE19" s="5">
        <f t="shared" si="13"/>
        <v>1627361.2799999998</v>
      </c>
      <c r="CF19" s="5">
        <f t="shared" si="13"/>
        <v>1627361.2799999998</v>
      </c>
      <c r="CG19" s="5">
        <f t="shared" si="13"/>
        <v>1627361.2799999998</v>
      </c>
      <c r="CH19" s="5">
        <f t="shared" si="13"/>
        <v>1627361.2799999998</v>
      </c>
      <c r="CI19" s="5">
        <f t="shared" si="13"/>
        <v>1952833.5359999998</v>
      </c>
      <c r="CJ19" s="5">
        <f t="shared" si="13"/>
        <v>1952833.5359999998</v>
      </c>
      <c r="CK19" s="5">
        <f t="shared" si="13"/>
        <v>1952833.5359999998</v>
      </c>
      <c r="CL19" s="5">
        <f t="shared" si="13"/>
        <v>1952833.5359999998</v>
      </c>
      <c r="CM19" s="5">
        <f t="shared" si="13"/>
        <v>1952833.5359999998</v>
      </c>
      <c r="CN19" s="5">
        <f t="shared" si="13"/>
        <v>1952833.5359999998</v>
      </c>
      <c r="CO19" s="5">
        <f t="shared" si="13"/>
        <v>1952833.5359999998</v>
      </c>
      <c r="CP19" s="5">
        <f t="shared" si="13"/>
        <v>1952833.5359999998</v>
      </c>
      <c r="CQ19" s="5">
        <f t="shared" si="13"/>
        <v>1952833.5359999998</v>
      </c>
      <c r="CR19" s="5">
        <f t="shared" si="13"/>
        <v>1952833.5359999998</v>
      </c>
      <c r="CS19" s="5">
        <f t="shared" si="13"/>
        <v>1952833.5359999998</v>
      </c>
      <c r="CT19" s="5">
        <f t="shared" si="13"/>
        <v>1952833.5359999998</v>
      </c>
      <c r="CU19" s="5">
        <f t="shared" si="13"/>
        <v>2343400.2431999994</v>
      </c>
      <c r="CV19" s="5">
        <f t="shared" si="13"/>
        <v>2343400.2431999994</v>
      </c>
      <c r="CW19" s="5">
        <f t="shared" si="13"/>
        <v>2343400.2431999994</v>
      </c>
      <c r="CX19" s="5">
        <f t="shared" si="13"/>
        <v>2343400.2431999994</v>
      </c>
      <c r="CY19" s="5">
        <f t="shared" si="13"/>
        <v>2343400.2431999994</v>
      </c>
      <c r="CZ19" s="5">
        <f t="shared" si="13"/>
        <v>2343400.2431999994</v>
      </c>
      <c r="DA19" s="5">
        <f t="shared" si="13"/>
        <v>2343400.2431999994</v>
      </c>
      <c r="DB19" s="5">
        <f t="shared" si="13"/>
        <v>2343400.2431999994</v>
      </c>
      <c r="DC19" s="5">
        <f t="shared" si="13"/>
        <v>2343400.2431999994</v>
      </c>
      <c r="DD19" s="5">
        <f t="shared" si="13"/>
        <v>2343400.2431999994</v>
      </c>
      <c r="DE19" s="5">
        <f t="shared" si="13"/>
        <v>2343400.2431999994</v>
      </c>
      <c r="DF19" s="5">
        <f t="shared" si="13"/>
        <v>2343400.2431999994</v>
      </c>
      <c r="DG19" s="5">
        <f t="shared" si="13"/>
        <v>2812080.2918400001</v>
      </c>
      <c r="DH19" s="5">
        <f t="shared" si="13"/>
        <v>2812080.2918400001</v>
      </c>
      <c r="DI19" s="5">
        <f t="shared" si="13"/>
        <v>2812080.2918400001</v>
      </c>
      <c r="DJ19" s="5">
        <f t="shared" si="13"/>
        <v>2812080.2918400001</v>
      </c>
      <c r="DK19" s="5">
        <f t="shared" si="13"/>
        <v>2812080.2918400001</v>
      </c>
      <c r="DL19" s="5">
        <f t="shared" si="13"/>
        <v>2812080.2918400001</v>
      </c>
      <c r="DM19" s="5">
        <f t="shared" si="13"/>
        <v>2812080.2918400001</v>
      </c>
      <c r="DN19" s="5">
        <f t="shared" si="13"/>
        <v>2812080.2918400001</v>
      </c>
      <c r="DO19" s="5">
        <f t="shared" si="13"/>
        <v>2812080.2918400001</v>
      </c>
      <c r="DP19" s="5">
        <f t="shared" si="13"/>
        <v>2812080.2918400001</v>
      </c>
      <c r="DQ19" s="5">
        <f t="shared" si="13"/>
        <v>2812080.2918400001</v>
      </c>
      <c r="DR19" s="5">
        <f t="shared" si="13"/>
        <v>2812080.2918400001</v>
      </c>
    </row>
    <row r="20" spans="1:122" s="4" customFormat="1" ht="18" customHeight="1" x14ac:dyDescent="0.3">
      <c r="A20" s="21">
        <v>4031</v>
      </c>
      <c r="B20" s="22" t="s">
        <v>50</v>
      </c>
      <c r="C20" s="13">
        <f>'Модель операционных расходов'!B7</f>
        <v>200000</v>
      </c>
      <c r="D20" s="13">
        <f>'Модель операционных расходов'!C7</f>
        <v>200000</v>
      </c>
      <c r="E20" s="13">
        <f>'Модель операционных расходов'!D7</f>
        <v>200000</v>
      </c>
      <c r="F20" s="13">
        <f>'Модель операционных расходов'!E7</f>
        <v>200000</v>
      </c>
      <c r="G20" s="13">
        <f>'Модель операционных расходов'!F7</f>
        <v>200000</v>
      </c>
      <c r="H20" s="13">
        <f>'Модель операционных расходов'!G7</f>
        <v>200000</v>
      </c>
      <c r="I20" s="13">
        <f>'Модель операционных расходов'!H7</f>
        <v>200000</v>
      </c>
      <c r="J20" s="13">
        <f>'Модель операционных расходов'!I7</f>
        <v>200000</v>
      </c>
      <c r="K20" s="13">
        <f>'Модель операционных расходов'!J7</f>
        <v>200000</v>
      </c>
      <c r="L20" s="13">
        <f>'Модель операционных расходов'!K7</f>
        <v>200000</v>
      </c>
      <c r="M20" s="13">
        <f>'Модель операционных расходов'!L7</f>
        <v>200000</v>
      </c>
      <c r="N20" s="13">
        <f>'Модель операционных расходов'!M7</f>
        <v>200000</v>
      </c>
      <c r="O20" s="13">
        <f>'Модель операционных расходов'!N7</f>
        <v>240000</v>
      </c>
      <c r="P20" s="13">
        <f>'Модель операционных расходов'!O7</f>
        <v>240000</v>
      </c>
      <c r="Q20" s="13">
        <f>'Модель операционных расходов'!P7</f>
        <v>240000</v>
      </c>
      <c r="R20" s="13">
        <f>'Модель операционных расходов'!Q7</f>
        <v>240000</v>
      </c>
      <c r="S20" s="13">
        <f>'Модель операционных расходов'!R7</f>
        <v>240000</v>
      </c>
      <c r="T20" s="13">
        <f>'Модель операционных расходов'!S7</f>
        <v>240000</v>
      </c>
      <c r="U20" s="13">
        <f>'Модель операционных расходов'!T7</f>
        <v>240000</v>
      </c>
      <c r="V20" s="13">
        <f>'Модель операционных расходов'!U7</f>
        <v>240000</v>
      </c>
      <c r="W20" s="13">
        <f>'Модель операционных расходов'!V7</f>
        <v>240000</v>
      </c>
      <c r="X20" s="13">
        <f>'Модель операционных расходов'!W7</f>
        <v>240000</v>
      </c>
      <c r="Y20" s="13">
        <f>'Модель операционных расходов'!X7</f>
        <v>240000</v>
      </c>
      <c r="Z20" s="13">
        <f>'Модель операционных расходов'!Y7</f>
        <v>240000</v>
      </c>
      <c r="AA20" s="13">
        <f>'Модель операционных расходов'!Z7</f>
        <v>288000</v>
      </c>
      <c r="AB20" s="13">
        <f>'Модель операционных расходов'!AA7</f>
        <v>288000</v>
      </c>
      <c r="AC20" s="13">
        <f>'Модель операционных расходов'!AB7</f>
        <v>288000</v>
      </c>
      <c r="AD20" s="13">
        <f>'Модель операционных расходов'!AC7</f>
        <v>288000</v>
      </c>
      <c r="AE20" s="13">
        <f>'Модель операционных расходов'!AD7</f>
        <v>288000</v>
      </c>
      <c r="AF20" s="13">
        <f>'Модель операционных расходов'!AE7</f>
        <v>288000</v>
      </c>
      <c r="AG20" s="13">
        <f>'Модель операционных расходов'!AF7</f>
        <v>288000</v>
      </c>
      <c r="AH20" s="13">
        <f>'Модель операционных расходов'!AG7</f>
        <v>288000</v>
      </c>
      <c r="AI20" s="13">
        <f>'Модель операционных расходов'!AH7</f>
        <v>288000</v>
      </c>
      <c r="AJ20" s="13">
        <f>'Модель операционных расходов'!AI7</f>
        <v>288000</v>
      </c>
      <c r="AK20" s="13">
        <f>'Модель операционных расходов'!AJ7</f>
        <v>288000</v>
      </c>
      <c r="AL20" s="13">
        <f>'Модель операционных расходов'!AK7</f>
        <v>288000</v>
      </c>
      <c r="AM20" s="13">
        <f>'Модель операционных расходов'!AL7</f>
        <v>345600</v>
      </c>
      <c r="AN20" s="13">
        <f>'Модель операционных расходов'!AM7</f>
        <v>345600</v>
      </c>
      <c r="AO20" s="13">
        <f>'Модель операционных расходов'!AN7</f>
        <v>345600</v>
      </c>
      <c r="AP20" s="13">
        <f>'Модель операционных расходов'!AO7</f>
        <v>345600</v>
      </c>
      <c r="AQ20" s="13">
        <f>'Модель операционных расходов'!AP7</f>
        <v>345600</v>
      </c>
      <c r="AR20" s="13">
        <f>'Модель операционных расходов'!AQ7</f>
        <v>345600</v>
      </c>
      <c r="AS20" s="13">
        <f>'Модель операционных расходов'!AR7</f>
        <v>345600</v>
      </c>
      <c r="AT20" s="13">
        <f>'Модель операционных расходов'!AS7</f>
        <v>345600</v>
      </c>
      <c r="AU20" s="13">
        <f>'Модель операционных расходов'!AT7</f>
        <v>345600</v>
      </c>
      <c r="AV20" s="13">
        <f>'Модель операционных расходов'!AU7</f>
        <v>345600</v>
      </c>
      <c r="AW20" s="13">
        <f>'Модель операционных расходов'!AV7</f>
        <v>345600</v>
      </c>
      <c r="AX20" s="13">
        <f>'Модель операционных расходов'!AW7</f>
        <v>345600</v>
      </c>
      <c r="AY20" s="13">
        <f>'Модель операционных расходов'!AX7</f>
        <v>414720</v>
      </c>
      <c r="AZ20" s="13">
        <f>'Модель операционных расходов'!AY7</f>
        <v>414720</v>
      </c>
      <c r="BA20" s="13">
        <f>'Модель операционных расходов'!AZ7</f>
        <v>414720</v>
      </c>
      <c r="BB20" s="13">
        <f>'Модель операционных расходов'!BA7</f>
        <v>414720</v>
      </c>
      <c r="BC20" s="13">
        <f>'Модель операционных расходов'!BB7</f>
        <v>414720</v>
      </c>
      <c r="BD20" s="13">
        <f>'Модель операционных расходов'!BC7</f>
        <v>414720</v>
      </c>
      <c r="BE20" s="13">
        <f>'Модель операционных расходов'!BD7</f>
        <v>414720</v>
      </c>
      <c r="BF20" s="13">
        <f>'Модель операционных расходов'!BE7</f>
        <v>414720</v>
      </c>
      <c r="BG20" s="13">
        <f>'Модель операционных расходов'!BF7</f>
        <v>414720</v>
      </c>
      <c r="BH20" s="13">
        <f>'Модель операционных расходов'!BG7</f>
        <v>414720</v>
      </c>
      <c r="BI20" s="13">
        <f>'Модель операционных расходов'!BH7</f>
        <v>414720</v>
      </c>
      <c r="BJ20" s="13">
        <f>'Модель операционных расходов'!BI7</f>
        <v>414720</v>
      </c>
      <c r="BK20" s="13">
        <f>'Модель операционных расходов'!BJ7</f>
        <v>497664</v>
      </c>
      <c r="BL20" s="13">
        <f>'Модель операционных расходов'!BK7</f>
        <v>497664</v>
      </c>
      <c r="BM20" s="13">
        <f>'Модель операционных расходов'!BL7</f>
        <v>497664</v>
      </c>
      <c r="BN20" s="13">
        <f>'Модель операционных расходов'!BM7</f>
        <v>497664</v>
      </c>
      <c r="BO20" s="13">
        <f>'Модель операционных расходов'!BN7</f>
        <v>497664</v>
      </c>
      <c r="BP20" s="13">
        <f>'Модель операционных расходов'!BO7</f>
        <v>497664</v>
      </c>
      <c r="BQ20" s="13">
        <f>'Модель операционных расходов'!BP7</f>
        <v>497664</v>
      </c>
      <c r="BR20" s="13">
        <f>'Модель операционных расходов'!BQ7</f>
        <v>497664</v>
      </c>
      <c r="BS20" s="13">
        <f>'Модель операционных расходов'!BR7</f>
        <v>497664</v>
      </c>
      <c r="BT20" s="13">
        <f>'Модель операционных расходов'!BS7</f>
        <v>497664</v>
      </c>
      <c r="BU20" s="13">
        <f>'Модель операционных расходов'!BT7</f>
        <v>497664</v>
      </c>
      <c r="BV20" s="13">
        <f>'Модель операционных расходов'!BU7</f>
        <v>497664</v>
      </c>
      <c r="BW20" s="13">
        <f>'Модель операционных расходов'!BV7</f>
        <v>597196.79999999993</v>
      </c>
      <c r="BX20" s="13">
        <f>'Модель операционных расходов'!BW7</f>
        <v>597196.79999999993</v>
      </c>
      <c r="BY20" s="13">
        <f>'Модель операционных расходов'!BX7</f>
        <v>597196.79999999993</v>
      </c>
      <c r="BZ20" s="13">
        <f>'Модель операционных расходов'!BY7</f>
        <v>597196.79999999993</v>
      </c>
      <c r="CA20" s="13">
        <f>'Модель операционных расходов'!BZ7</f>
        <v>597196.79999999993</v>
      </c>
      <c r="CB20" s="13">
        <f>'Модель операционных расходов'!CA7</f>
        <v>597196.79999999993</v>
      </c>
      <c r="CC20" s="13">
        <f>'Модель операционных расходов'!CB7</f>
        <v>597196.79999999993</v>
      </c>
      <c r="CD20" s="13">
        <f>'Модель операционных расходов'!CC7</f>
        <v>597196.79999999993</v>
      </c>
      <c r="CE20" s="13">
        <f>'Модель операционных расходов'!CD7</f>
        <v>597196.79999999993</v>
      </c>
      <c r="CF20" s="13">
        <f>'Модель операционных расходов'!CE7</f>
        <v>597196.79999999993</v>
      </c>
      <c r="CG20" s="13">
        <f>'Модель операционных расходов'!CF7</f>
        <v>597196.79999999993</v>
      </c>
      <c r="CH20" s="13">
        <f>'Модель операционных расходов'!CG7</f>
        <v>597196.79999999993</v>
      </c>
      <c r="CI20" s="13">
        <f>'Модель операционных расходов'!CH7</f>
        <v>716636.15999999992</v>
      </c>
      <c r="CJ20" s="13">
        <f>'Модель операционных расходов'!CI7</f>
        <v>716636.15999999992</v>
      </c>
      <c r="CK20" s="13">
        <f>'Модель операционных расходов'!CJ7</f>
        <v>716636.15999999992</v>
      </c>
      <c r="CL20" s="13">
        <f>'Модель операционных расходов'!CK7</f>
        <v>716636.15999999992</v>
      </c>
      <c r="CM20" s="13">
        <f>'Модель операционных расходов'!CL7</f>
        <v>716636.15999999992</v>
      </c>
      <c r="CN20" s="13">
        <f>'Модель операционных расходов'!CM7</f>
        <v>716636.15999999992</v>
      </c>
      <c r="CO20" s="13">
        <f>'Модель операционных расходов'!CN7</f>
        <v>716636.15999999992</v>
      </c>
      <c r="CP20" s="13">
        <f>'Модель операционных расходов'!CO7</f>
        <v>716636.15999999992</v>
      </c>
      <c r="CQ20" s="13">
        <f>'Модель операционных расходов'!CP7</f>
        <v>716636.15999999992</v>
      </c>
      <c r="CR20" s="13">
        <f>'Модель операционных расходов'!CQ7</f>
        <v>716636.15999999992</v>
      </c>
      <c r="CS20" s="13">
        <f>'Модель операционных расходов'!CR7</f>
        <v>716636.15999999992</v>
      </c>
      <c r="CT20" s="13">
        <f>'Модель операционных расходов'!CS7</f>
        <v>716636.15999999992</v>
      </c>
      <c r="CU20" s="13">
        <f>'Модель операционных расходов'!CT7</f>
        <v>859963.39199999988</v>
      </c>
      <c r="CV20" s="13">
        <f>'Модель операционных расходов'!CU7</f>
        <v>859963.39199999988</v>
      </c>
      <c r="CW20" s="13">
        <f>'Модель операционных расходов'!CV7</f>
        <v>859963.39199999988</v>
      </c>
      <c r="CX20" s="13">
        <f>'Модель операционных расходов'!CW7</f>
        <v>859963.39199999988</v>
      </c>
      <c r="CY20" s="13">
        <f>'Модель операционных расходов'!CX7</f>
        <v>859963.39199999988</v>
      </c>
      <c r="CZ20" s="13">
        <f>'Модель операционных расходов'!CY7</f>
        <v>859963.39199999988</v>
      </c>
      <c r="DA20" s="13">
        <f>'Модель операционных расходов'!CZ7</f>
        <v>859963.39199999988</v>
      </c>
      <c r="DB20" s="13">
        <f>'Модель операционных расходов'!DA7</f>
        <v>859963.39199999988</v>
      </c>
      <c r="DC20" s="13">
        <f>'Модель операционных расходов'!DB7</f>
        <v>859963.39199999988</v>
      </c>
      <c r="DD20" s="13">
        <f>'Модель операционных расходов'!DC7</f>
        <v>859963.39199999988</v>
      </c>
      <c r="DE20" s="13">
        <f>'Модель операционных расходов'!DD7</f>
        <v>859963.39199999988</v>
      </c>
      <c r="DF20" s="13">
        <f>'Модель операционных расходов'!DE7</f>
        <v>859963.39199999988</v>
      </c>
      <c r="DG20" s="13">
        <f>'Модель операционных расходов'!DF7</f>
        <v>1031956.0703999999</v>
      </c>
      <c r="DH20" s="13">
        <f>'Модель операционных расходов'!DG7</f>
        <v>1031956.0703999999</v>
      </c>
      <c r="DI20" s="13">
        <f>'Модель операционных расходов'!DH7</f>
        <v>1031956.0703999999</v>
      </c>
      <c r="DJ20" s="13">
        <f>'Модель операционных расходов'!DI7</f>
        <v>1031956.0703999999</v>
      </c>
      <c r="DK20" s="13">
        <f>'Модель операционных расходов'!DJ7</f>
        <v>1031956.0703999999</v>
      </c>
      <c r="DL20" s="13">
        <f>'Модель операционных расходов'!DK7</f>
        <v>1031956.0703999999</v>
      </c>
      <c r="DM20" s="13">
        <f>'Модель операционных расходов'!DL7</f>
        <v>1031956.0703999999</v>
      </c>
      <c r="DN20" s="13">
        <f>'Модель операционных расходов'!DM7</f>
        <v>1031956.0703999999</v>
      </c>
      <c r="DO20" s="13">
        <f>'Модель операционных расходов'!DN7</f>
        <v>1031956.0703999999</v>
      </c>
      <c r="DP20" s="13">
        <f>'Модель операционных расходов'!DO7</f>
        <v>1031956.0703999999</v>
      </c>
      <c r="DQ20" s="13">
        <f>'Модель операционных расходов'!DP7</f>
        <v>1031956.0703999999</v>
      </c>
      <c r="DR20" s="13">
        <f>'Модель операционных расходов'!DQ7</f>
        <v>1031956.0703999999</v>
      </c>
    </row>
    <row r="21" spans="1:122" s="4" customFormat="1" ht="18" customHeight="1" x14ac:dyDescent="0.3">
      <c r="A21" s="21">
        <v>4032</v>
      </c>
      <c r="B21" s="22" t="s">
        <v>51</v>
      </c>
      <c r="C21" s="13">
        <f>'Модель операционных расходов'!B8</f>
        <v>100000</v>
      </c>
      <c r="D21" s="13">
        <f>'Модель операционных расходов'!C8</f>
        <v>100000</v>
      </c>
      <c r="E21" s="13">
        <f>'Модель операционных расходов'!D8</f>
        <v>100000</v>
      </c>
      <c r="F21" s="13">
        <f>'Модель операционных расходов'!E8</f>
        <v>100000</v>
      </c>
      <c r="G21" s="13">
        <f>'Модель операционных расходов'!F8</f>
        <v>100000</v>
      </c>
      <c r="H21" s="13">
        <f>'Модель операционных расходов'!G8</f>
        <v>100000</v>
      </c>
      <c r="I21" s="13">
        <f>'Модель операционных расходов'!H8</f>
        <v>100000</v>
      </c>
      <c r="J21" s="13">
        <f>'Модель операционных расходов'!I8</f>
        <v>100000</v>
      </c>
      <c r="K21" s="13">
        <f>'Модель операционных расходов'!J8</f>
        <v>100000</v>
      </c>
      <c r="L21" s="13">
        <f>'Модель операционных расходов'!K8</f>
        <v>100000</v>
      </c>
      <c r="M21" s="13">
        <f>'Модель операционных расходов'!L8</f>
        <v>100000</v>
      </c>
      <c r="N21" s="13">
        <f>'Модель операционных расходов'!M8</f>
        <v>100000</v>
      </c>
      <c r="O21" s="13">
        <f>'Модель операционных расходов'!N8</f>
        <v>120000</v>
      </c>
      <c r="P21" s="13">
        <f>'Модель операционных расходов'!O8</f>
        <v>120000</v>
      </c>
      <c r="Q21" s="13">
        <f>'Модель операционных расходов'!P8</f>
        <v>120000</v>
      </c>
      <c r="R21" s="13">
        <f>'Модель операционных расходов'!Q8</f>
        <v>120000</v>
      </c>
      <c r="S21" s="13">
        <f>'Модель операционных расходов'!R8</f>
        <v>120000</v>
      </c>
      <c r="T21" s="13">
        <f>'Модель операционных расходов'!S8</f>
        <v>120000</v>
      </c>
      <c r="U21" s="13">
        <f>'Модель операционных расходов'!T8</f>
        <v>120000</v>
      </c>
      <c r="V21" s="13">
        <f>'Модель операционных расходов'!U8</f>
        <v>120000</v>
      </c>
      <c r="W21" s="13">
        <f>'Модель операционных расходов'!V8</f>
        <v>120000</v>
      </c>
      <c r="X21" s="13">
        <f>'Модель операционных расходов'!W8</f>
        <v>120000</v>
      </c>
      <c r="Y21" s="13">
        <f>'Модель операционных расходов'!X8</f>
        <v>120000</v>
      </c>
      <c r="Z21" s="13">
        <f>'Модель операционных расходов'!Y8</f>
        <v>120000</v>
      </c>
      <c r="AA21" s="13">
        <f>'Модель операционных расходов'!Z8</f>
        <v>144000</v>
      </c>
      <c r="AB21" s="13">
        <f>'Модель операционных расходов'!AA8</f>
        <v>144000</v>
      </c>
      <c r="AC21" s="13">
        <f>'Модель операционных расходов'!AB8</f>
        <v>144000</v>
      </c>
      <c r="AD21" s="13">
        <f>'Модель операционных расходов'!AC8</f>
        <v>144000</v>
      </c>
      <c r="AE21" s="13">
        <f>'Модель операционных расходов'!AD8</f>
        <v>144000</v>
      </c>
      <c r="AF21" s="13">
        <f>'Модель операционных расходов'!AE8</f>
        <v>144000</v>
      </c>
      <c r="AG21" s="13">
        <f>'Модель операционных расходов'!AF8</f>
        <v>144000</v>
      </c>
      <c r="AH21" s="13">
        <f>'Модель операционных расходов'!AG8</f>
        <v>144000</v>
      </c>
      <c r="AI21" s="13">
        <f>'Модель операционных расходов'!AH8</f>
        <v>144000</v>
      </c>
      <c r="AJ21" s="13">
        <f>'Модель операционных расходов'!AI8</f>
        <v>144000</v>
      </c>
      <c r="AK21" s="13">
        <f>'Модель операционных расходов'!AJ8</f>
        <v>144000</v>
      </c>
      <c r="AL21" s="13">
        <f>'Модель операционных расходов'!AK8</f>
        <v>144000</v>
      </c>
      <c r="AM21" s="13">
        <f>'Модель операционных расходов'!AL8</f>
        <v>172800</v>
      </c>
      <c r="AN21" s="13">
        <f>'Модель операционных расходов'!AM8</f>
        <v>172800</v>
      </c>
      <c r="AO21" s="13">
        <f>'Модель операционных расходов'!AN8</f>
        <v>172800</v>
      </c>
      <c r="AP21" s="13">
        <f>'Модель операционных расходов'!AO8</f>
        <v>172800</v>
      </c>
      <c r="AQ21" s="13">
        <f>'Модель операционных расходов'!AP8</f>
        <v>172800</v>
      </c>
      <c r="AR21" s="13">
        <f>'Модель операционных расходов'!AQ8</f>
        <v>172800</v>
      </c>
      <c r="AS21" s="13">
        <f>'Модель операционных расходов'!AR8</f>
        <v>172800</v>
      </c>
      <c r="AT21" s="13">
        <f>'Модель операционных расходов'!AS8</f>
        <v>172800</v>
      </c>
      <c r="AU21" s="13">
        <f>'Модель операционных расходов'!AT8</f>
        <v>172800</v>
      </c>
      <c r="AV21" s="13">
        <f>'Модель операционных расходов'!AU8</f>
        <v>172800</v>
      </c>
      <c r="AW21" s="13">
        <f>'Модель операционных расходов'!AV8</f>
        <v>172800</v>
      </c>
      <c r="AX21" s="13">
        <f>'Модель операционных расходов'!AW8</f>
        <v>172800</v>
      </c>
      <c r="AY21" s="13">
        <f>'Модель операционных расходов'!AX8</f>
        <v>207360</v>
      </c>
      <c r="AZ21" s="13">
        <f>'Модель операционных расходов'!AY8</f>
        <v>207360</v>
      </c>
      <c r="BA21" s="13">
        <f>'Модель операционных расходов'!AZ8</f>
        <v>207360</v>
      </c>
      <c r="BB21" s="13">
        <f>'Модель операционных расходов'!BA8</f>
        <v>207360</v>
      </c>
      <c r="BC21" s="13">
        <f>'Модель операционных расходов'!BB8</f>
        <v>207360</v>
      </c>
      <c r="BD21" s="13">
        <f>'Модель операционных расходов'!BC8</f>
        <v>207360</v>
      </c>
      <c r="BE21" s="13">
        <f>'Модель операционных расходов'!BD8</f>
        <v>207360</v>
      </c>
      <c r="BF21" s="13">
        <f>'Модель операционных расходов'!BE8</f>
        <v>207360</v>
      </c>
      <c r="BG21" s="13">
        <f>'Модель операционных расходов'!BF8</f>
        <v>207360</v>
      </c>
      <c r="BH21" s="13">
        <f>'Модель операционных расходов'!BG8</f>
        <v>207360</v>
      </c>
      <c r="BI21" s="13">
        <f>'Модель операционных расходов'!BH8</f>
        <v>207360</v>
      </c>
      <c r="BJ21" s="13">
        <f>'Модель операционных расходов'!BI8</f>
        <v>207360</v>
      </c>
      <c r="BK21" s="13">
        <f>'Модель операционных расходов'!BJ8</f>
        <v>248832</v>
      </c>
      <c r="BL21" s="13">
        <f>'Модель операционных расходов'!BK8</f>
        <v>248832</v>
      </c>
      <c r="BM21" s="13">
        <f>'Модель операционных расходов'!BL8</f>
        <v>248832</v>
      </c>
      <c r="BN21" s="13">
        <f>'Модель операционных расходов'!BM8</f>
        <v>248832</v>
      </c>
      <c r="BO21" s="13">
        <f>'Модель операционных расходов'!BN8</f>
        <v>248832</v>
      </c>
      <c r="BP21" s="13">
        <f>'Модель операционных расходов'!BO8</f>
        <v>248832</v>
      </c>
      <c r="BQ21" s="13">
        <f>'Модель операционных расходов'!BP8</f>
        <v>248832</v>
      </c>
      <c r="BR21" s="13">
        <f>'Модель операционных расходов'!BQ8</f>
        <v>248832</v>
      </c>
      <c r="BS21" s="13">
        <f>'Модель операционных расходов'!BR8</f>
        <v>248832</v>
      </c>
      <c r="BT21" s="13">
        <f>'Модель операционных расходов'!BS8</f>
        <v>248832</v>
      </c>
      <c r="BU21" s="13">
        <f>'Модель операционных расходов'!BT8</f>
        <v>248832</v>
      </c>
      <c r="BV21" s="13">
        <f>'Модель операционных расходов'!BU8</f>
        <v>248832</v>
      </c>
      <c r="BW21" s="13">
        <f>'Модель операционных расходов'!BV8</f>
        <v>298598.39999999997</v>
      </c>
      <c r="BX21" s="13">
        <f>'Модель операционных расходов'!BW8</f>
        <v>298598.39999999997</v>
      </c>
      <c r="BY21" s="13">
        <f>'Модель операционных расходов'!BX8</f>
        <v>298598.39999999997</v>
      </c>
      <c r="BZ21" s="13">
        <f>'Модель операционных расходов'!BY8</f>
        <v>298598.39999999997</v>
      </c>
      <c r="CA21" s="13">
        <f>'Модель операционных расходов'!BZ8</f>
        <v>298598.39999999997</v>
      </c>
      <c r="CB21" s="13">
        <f>'Модель операционных расходов'!CA8</f>
        <v>298598.39999999997</v>
      </c>
      <c r="CC21" s="13">
        <f>'Модель операционных расходов'!CB8</f>
        <v>298598.39999999997</v>
      </c>
      <c r="CD21" s="13">
        <f>'Модель операционных расходов'!CC8</f>
        <v>298598.39999999997</v>
      </c>
      <c r="CE21" s="13">
        <f>'Модель операционных расходов'!CD8</f>
        <v>298598.39999999997</v>
      </c>
      <c r="CF21" s="13">
        <f>'Модель операционных расходов'!CE8</f>
        <v>298598.39999999997</v>
      </c>
      <c r="CG21" s="13">
        <f>'Модель операционных расходов'!CF8</f>
        <v>298598.39999999997</v>
      </c>
      <c r="CH21" s="13">
        <f>'Модель операционных расходов'!CG8</f>
        <v>298598.39999999997</v>
      </c>
      <c r="CI21" s="13">
        <f>'Модель операционных расходов'!CH8</f>
        <v>358318.07999999996</v>
      </c>
      <c r="CJ21" s="13">
        <f>'Модель операционных расходов'!CI8</f>
        <v>358318.07999999996</v>
      </c>
      <c r="CK21" s="13">
        <f>'Модель операционных расходов'!CJ8</f>
        <v>358318.07999999996</v>
      </c>
      <c r="CL21" s="13">
        <f>'Модель операционных расходов'!CK8</f>
        <v>358318.07999999996</v>
      </c>
      <c r="CM21" s="13">
        <f>'Модель операционных расходов'!CL8</f>
        <v>358318.07999999996</v>
      </c>
      <c r="CN21" s="13">
        <f>'Модель операционных расходов'!CM8</f>
        <v>358318.07999999996</v>
      </c>
      <c r="CO21" s="13">
        <f>'Модель операционных расходов'!CN8</f>
        <v>358318.07999999996</v>
      </c>
      <c r="CP21" s="13">
        <f>'Модель операционных расходов'!CO8</f>
        <v>358318.07999999996</v>
      </c>
      <c r="CQ21" s="13">
        <f>'Модель операционных расходов'!CP8</f>
        <v>358318.07999999996</v>
      </c>
      <c r="CR21" s="13">
        <f>'Модель операционных расходов'!CQ8</f>
        <v>358318.07999999996</v>
      </c>
      <c r="CS21" s="13">
        <f>'Модель операционных расходов'!CR8</f>
        <v>358318.07999999996</v>
      </c>
      <c r="CT21" s="13">
        <f>'Модель операционных расходов'!CS8</f>
        <v>358318.07999999996</v>
      </c>
      <c r="CU21" s="13">
        <f>'Модель операционных расходов'!CT8</f>
        <v>429981.69599999994</v>
      </c>
      <c r="CV21" s="13">
        <f>'Модель операционных расходов'!CU8</f>
        <v>429981.69599999994</v>
      </c>
      <c r="CW21" s="13">
        <f>'Модель операционных расходов'!CV8</f>
        <v>429981.69599999994</v>
      </c>
      <c r="CX21" s="13">
        <f>'Модель операционных расходов'!CW8</f>
        <v>429981.69599999994</v>
      </c>
      <c r="CY21" s="13">
        <f>'Модель операционных расходов'!CX8</f>
        <v>429981.69599999994</v>
      </c>
      <c r="CZ21" s="13">
        <f>'Модель операционных расходов'!CY8</f>
        <v>429981.69599999994</v>
      </c>
      <c r="DA21" s="13">
        <f>'Модель операционных расходов'!CZ8</f>
        <v>429981.69599999994</v>
      </c>
      <c r="DB21" s="13">
        <f>'Модель операционных расходов'!DA8</f>
        <v>429981.69599999994</v>
      </c>
      <c r="DC21" s="13">
        <f>'Модель операционных расходов'!DB8</f>
        <v>429981.69599999994</v>
      </c>
      <c r="DD21" s="13">
        <f>'Модель операционных расходов'!DC8</f>
        <v>429981.69599999994</v>
      </c>
      <c r="DE21" s="13">
        <f>'Модель операционных расходов'!DD8</f>
        <v>429981.69599999994</v>
      </c>
      <c r="DF21" s="13">
        <f>'Модель операционных расходов'!DE8</f>
        <v>429981.69599999994</v>
      </c>
      <c r="DG21" s="13">
        <f>'Модель операционных расходов'!DF8</f>
        <v>515978.03519999993</v>
      </c>
      <c r="DH21" s="13">
        <f>'Модель операционных расходов'!DG8</f>
        <v>515978.03519999993</v>
      </c>
      <c r="DI21" s="13">
        <f>'Модель операционных расходов'!DH8</f>
        <v>515978.03519999993</v>
      </c>
      <c r="DJ21" s="13">
        <f>'Модель операционных расходов'!DI8</f>
        <v>515978.03519999993</v>
      </c>
      <c r="DK21" s="13">
        <f>'Модель операционных расходов'!DJ8</f>
        <v>515978.03519999993</v>
      </c>
      <c r="DL21" s="13">
        <f>'Модель операционных расходов'!DK8</f>
        <v>515978.03519999993</v>
      </c>
      <c r="DM21" s="13">
        <f>'Модель операционных расходов'!DL8</f>
        <v>515978.03519999993</v>
      </c>
      <c r="DN21" s="13">
        <f>'Модель операционных расходов'!DM8</f>
        <v>515978.03519999993</v>
      </c>
      <c r="DO21" s="13">
        <f>'Модель операционных расходов'!DN8</f>
        <v>515978.03519999993</v>
      </c>
      <c r="DP21" s="13">
        <f>'Модель операционных расходов'!DO8</f>
        <v>515978.03519999993</v>
      </c>
      <c r="DQ21" s="13">
        <f>'Модель операционных расходов'!DP8</f>
        <v>515978.03519999993</v>
      </c>
      <c r="DR21" s="13">
        <f>'Модель операционных расходов'!DQ8</f>
        <v>515978.03519999993</v>
      </c>
    </row>
    <row r="22" spans="1:122" s="4" customFormat="1" ht="18" customHeight="1" x14ac:dyDescent="0.3">
      <c r="A22" s="21">
        <v>4033</v>
      </c>
      <c r="B22" s="22" t="s">
        <v>52</v>
      </c>
      <c r="C22" s="13">
        <f>'Модель операционных расходов'!B9</f>
        <v>150000</v>
      </c>
      <c r="D22" s="13">
        <f>'Модель операционных расходов'!C9</f>
        <v>150000</v>
      </c>
      <c r="E22" s="13">
        <f>'Модель операционных расходов'!D9</f>
        <v>150000</v>
      </c>
      <c r="F22" s="13">
        <f>'Модель операционных расходов'!E9</f>
        <v>150000</v>
      </c>
      <c r="G22" s="13">
        <f>'Модель операционных расходов'!F9</f>
        <v>150000</v>
      </c>
      <c r="H22" s="13">
        <f>'Модель операционных расходов'!G9</f>
        <v>150000</v>
      </c>
      <c r="I22" s="13">
        <f>'Модель операционных расходов'!H9</f>
        <v>150000</v>
      </c>
      <c r="J22" s="13">
        <f>'Модель операционных расходов'!I9</f>
        <v>150000</v>
      </c>
      <c r="K22" s="13">
        <f>'Модель операционных расходов'!J9</f>
        <v>150000</v>
      </c>
      <c r="L22" s="13">
        <f>'Модель операционных расходов'!K9</f>
        <v>150000</v>
      </c>
      <c r="M22" s="13">
        <f>'Модель операционных расходов'!L9</f>
        <v>150000</v>
      </c>
      <c r="N22" s="13">
        <f>'Модель операционных расходов'!M9</f>
        <v>150000</v>
      </c>
      <c r="O22" s="13">
        <f>'Модель операционных расходов'!N9</f>
        <v>180000</v>
      </c>
      <c r="P22" s="13">
        <f>'Модель операционных расходов'!O9</f>
        <v>180000</v>
      </c>
      <c r="Q22" s="13">
        <f>'Модель операционных расходов'!P9</f>
        <v>180000</v>
      </c>
      <c r="R22" s="13">
        <f>'Модель операционных расходов'!Q9</f>
        <v>180000</v>
      </c>
      <c r="S22" s="13">
        <f>'Модель операционных расходов'!R9</f>
        <v>180000</v>
      </c>
      <c r="T22" s="13">
        <f>'Модель операционных расходов'!S9</f>
        <v>180000</v>
      </c>
      <c r="U22" s="13">
        <f>'Модель операционных расходов'!T9</f>
        <v>180000</v>
      </c>
      <c r="V22" s="13">
        <f>'Модель операционных расходов'!U9</f>
        <v>180000</v>
      </c>
      <c r="W22" s="13">
        <f>'Модель операционных расходов'!V9</f>
        <v>180000</v>
      </c>
      <c r="X22" s="13">
        <f>'Модель операционных расходов'!W9</f>
        <v>180000</v>
      </c>
      <c r="Y22" s="13">
        <f>'Модель операционных расходов'!X9</f>
        <v>180000</v>
      </c>
      <c r="Z22" s="13">
        <f>'Модель операционных расходов'!Y9</f>
        <v>180000</v>
      </c>
      <c r="AA22" s="13">
        <f>'Модель операционных расходов'!Z9</f>
        <v>216000</v>
      </c>
      <c r="AB22" s="13">
        <f>'Модель операционных расходов'!AA9</f>
        <v>216000</v>
      </c>
      <c r="AC22" s="13">
        <f>'Модель операционных расходов'!AB9</f>
        <v>216000</v>
      </c>
      <c r="AD22" s="13">
        <f>'Модель операционных расходов'!AC9</f>
        <v>216000</v>
      </c>
      <c r="AE22" s="13">
        <f>'Модель операционных расходов'!AD9</f>
        <v>216000</v>
      </c>
      <c r="AF22" s="13">
        <f>'Модель операционных расходов'!AE9</f>
        <v>216000</v>
      </c>
      <c r="AG22" s="13">
        <f>'Модель операционных расходов'!AF9</f>
        <v>216000</v>
      </c>
      <c r="AH22" s="13">
        <f>'Модель операционных расходов'!AG9</f>
        <v>216000</v>
      </c>
      <c r="AI22" s="13">
        <f>'Модель операционных расходов'!AH9</f>
        <v>216000</v>
      </c>
      <c r="AJ22" s="13">
        <f>'Модель операционных расходов'!AI9</f>
        <v>216000</v>
      </c>
      <c r="AK22" s="13">
        <f>'Модель операционных расходов'!AJ9</f>
        <v>216000</v>
      </c>
      <c r="AL22" s="13">
        <f>'Модель операционных расходов'!AK9</f>
        <v>216000</v>
      </c>
      <c r="AM22" s="13">
        <f>'Модель операционных расходов'!AL9</f>
        <v>259200</v>
      </c>
      <c r="AN22" s="13">
        <f>'Модель операционных расходов'!AM9</f>
        <v>259200</v>
      </c>
      <c r="AO22" s="13">
        <f>'Модель операционных расходов'!AN9</f>
        <v>259200</v>
      </c>
      <c r="AP22" s="13">
        <f>'Модель операционных расходов'!AO9</f>
        <v>259200</v>
      </c>
      <c r="AQ22" s="13">
        <f>'Модель операционных расходов'!AP9</f>
        <v>259200</v>
      </c>
      <c r="AR22" s="13">
        <f>'Модель операционных расходов'!AQ9</f>
        <v>259200</v>
      </c>
      <c r="AS22" s="13">
        <f>'Модель операционных расходов'!AR9</f>
        <v>259200</v>
      </c>
      <c r="AT22" s="13">
        <f>'Модель операционных расходов'!AS9</f>
        <v>259200</v>
      </c>
      <c r="AU22" s="13">
        <f>'Модель операционных расходов'!AT9</f>
        <v>259200</v>
      </c>
      <c r="AV22" s="13">
        <f>'Модель операционных расходов'!AU9</f>
        <v>259200</v>
      </c>
      <c r="AW22" s="13">
        <f>'Модель операционных расходов'!AV9</f>
        <v>259200</v>
      </c>
      <c r="AX22" s="13">
        <f>'Модель операционных расходов'!AW9</f>
        <v>259200</v>
      </c>
      <c r="AY22" s="13">
        <f>'Модель операционных расходов'!AX9</f>
        <v>311040</v>
      </c>
      <c r="AZ22" s="13">
        <f>'Модель операционных расходов'!AY9</f>
        <v>311040</v>
      </c>
      <c r="BA22" s="13">
        <f>'Модель операционных расходов'!AZ9</f>
        <v>311040</v>
      </c>
      <c r="BB22" s="13">
        <f>'Модель операционных расходов'!BA9</f>
        <v>311040</v>
      </c>
      <c r="BC22" s="13">
        <f>'Модель операционных расходов'!BB9</f>
        <v>311040</v>
      </c>
      <c r="BD22" s="13">
        <f>'Модель операционных расходов'!BC9</f>
        <v>311040</v>
      </c>
      <c r="BE22" s="13">
        <f>'Модель операционных расходов'!BD9</f>
        <v>311040</v>
      </c>
      <c r="BF22" s="13">
        <f>'Модель операционных расходов'!BE9</f>
        <v>311040</v>
      </c>
      <c r="BG22" s="13">
        <f>'Модель операционных расходов'!BF9</f>
        <v>311040</v>
      </c>
      <c r="BH22" s="13">
        <f>'Модель операционных расходов'!BG9</f>
        <v>311040</v>
      </c>
      <c r="BI22" s="13">
        <f>'Модель операционных расходов'!BH9</f>
        <v>311040</v>
      </c>
      <c r="BJ22" s="13">
        <f>'Модель операционных расходов'!BI9</f>
        <v>311040</v>
      </c>
      <c r="BK22" s="13">
        <f>'Модель операционных расходов'!BJ9</f>
        <v>373248</v>
      </c>
      <c r="BL22" s="13">
        <f>'Модель операционных расходов'!BK9</f>
        <v>373248</v>
      </c>
      <c r="BM22" s="13">
        <f>'Модель операционных расходов'!BL9</f>
        <v>373248</v>
      </c>
      <c r="BN22" s="13">
        <f>'Модель операционных расходов'!BM9</f>
        <v>373248</v>
      </c>
      <c r="BO22" s="13">
        <f>'Модель операционных расходов'!BN9</f>
        <v>373248</v>
      </c>
      <c r="BP22" s="13">
        <f>'Модель операционных расходов'!BO9</f>
        <v>373248</v>
      </c>
      <c r="BQ22" s="13">
        <f>'Модель операционных расходов'!BP9</f>
        <v>373248</v>
      </c>
      <c r="BR22" s="13">
        <f>'Модель операционных расходов'!BQ9</f>
        <v>373248</v>
      </c>
      <c r="BS22" s="13">
        <f>'Модель операционных расходов'!BR9</f>
        <v>373248</v>
      </c>
      <c r="BT22" s="13">
        <f>'Модель операционных расходов'!BS9</f>
        <v>373248</v>
      </c>
      <c r="BU22" s="13">
        <f>'Модель операционных расходов'!BT9</f>
        <v>373248</v>
      </c>
      <c r="BV22" s="13">
        <f>'Модель операционных расходов'!BU9</f>
        <v>373248</v>
      </c>
      <c r="BW22" s="13">
        <f>'Модель операционных расходов'!BV9</f>
        <v>447897.59999999998</v>
      </c>
      <c r="BX22" s="13">
        <f>'Модель операционных расходов'!BW9</f>
        <v>447897.59999999998</v>
      </c>
      <c r="BY22" s="13">
        <f>'Модель операционных расходов'!BX9</f>
        <v>447897.59999999998</v>
      </c>
      <c r="BZ22" s="13">
        <f>'Модель операционных расходов'!BY9</f>
        <v>447897.59999999998</v>
      </c>
      <c r="CA22" s="13">
        <f>'Модель операционных расходов'!BZ9</f>
        <v>447897.59999999998</v>
      </c>
      <c r="CB22" s="13">
        <f>'Модель операционных расходов'!CA9</f>
        <v>447897.59999999998</v>
      </c>
      <c r="CC22" s="13">
        <f>'Модель операционных расходов'!CB9</f>
        <v>447897.59999999998</v>
      </c>
      <c r="CD22" s="13">
        <f>'Модель операционных расходов'!CC9</f>
        <v>447897.59999999998</v>
      </c>
      <c r="CE22" s="13">
        <f>'Модель операционных расходов'!CD9</f>
        <v>447897.59999999998</v>
      </c>
      <c r="CF22" s="13">
        <f>'Модель операционных расходов'!CE9</f>
        <v>447897.59999999998</v>
      </c>
      <c r="CG22" s="13">
        <f>'Модель операционных расходов'!CF9</f>
        <v>447897.59999999998</v>
      </c>
      <c r="CH22" s="13">
        <f>'Модель операционных расходов'!CG9</f>
        <v>447897.59999999998</v>
      </c>
      <c r="CI22" s="13">
        <f>'Модель операционных расходов'!CH9</f>
        <v>537477.12</v>
      </c>
      <c r="CJ22" s="13">
        <f>'Модель операционных расходов'!CI9</f>
        <v>537477.12</v>
      </c>
      <c r="CK22" s="13">
        <f>'Модель операционных расходов'!CJ9</f>
        <v>537477.12</v>
      </c>
      <c r="CL22" s="13">
        <f>'Модель операционных расходов'!CK9</f>
        <v>537477.12</v>
      </c>
      <c r="CM22" s="13">
        <f>'Модель операционных расходов'!CL9</f>
        <v>537477.12</v>
      </c>
      <c r="CN22" s="13">
        <f>'Модель операционных расходов'!CM9</f>
        <v>537477.12</v>
      </c>
      <c r="CO22" s="13">
        <f>'Модель операционных расходов'!CN9</f>
        <v>537477.12</v>
      </c>
      <c r="CP22" s="13">
        <f>'Модель операционных расходов'!CO9</f>
        <v>537477.12</v>
      </c>
      <c r="CQ22" s="13">
        <f>'Модель операционных расходов'!CP9</f>
        <v>537477.12</v>
      </c>
      <c r="CR22" s="13">
        <f>'Модель операционных расходов'!CQ9</f>
        <v>537477.12</v>
      </c>
      <c r="CS22" s="13">
        <f>'Модель операционных расходов'!CR9</f>
        <v>537477.12</v>
      </c>
      <c r="CT22" s="13">
        <f>'Модель операционных расходов'!CS9</f>
        <v>537477.12</v>
      </c>
      <c r="CU22" s="13">
        <f>'Модель операционных расходов'!CT9</f>
        <v>644972.54399999999</v>
      </c>
      <c r="CV22" s="13">
        <f>'Модель операционных расходов'!CU9</f>
        <v>644972.54399999999</v>
      </c>
      <c r="CW22" s="13">
        <f>'Модель операционных расходов'!CV9</f>
        <v>644972.54399999999</v>
      </c>
      <c r="CX22" s="13">
        <f>'Модель операционных расходов'!CW9</f>
        <v>644972.54399999999</v>
      </c>
      <c r="CY22" s="13">
        <f>'Модель операционных расходов'!CX9</f>
        <v>644972.54399999999</v>
      </c>
      <c r="CZ22" s="13">
        <f>'Модель операционных расходов'!CY9</f>
        <v>644972.54399999999</v>
      </c>
      <c r="DA22" s="13">
        <f>'Модель операционных расходов'!CZ9</f>
        <v>644972.54399999999</v>
      </c>
      <c r="DB22" s="13">
        <f>'Модель операционных расходов'!DA9</f>
        <v>644972.54399999999</v>
      </c>
      <c r="DC22" s="13">
        <f>'Модель операционных расходов'!DB9</f>
        <v>644972.54399999999</v>
      </c>
      <c r="DD22" s="13">
        <f>'Модель операционных расходов'!DC9</f>
        <v>644972.54399999999</v>
      </c>
      <c r="DE22" s="13">
        <f>'Модель операционных расходов'!DD9</f>
        <v>644972.54399999999</v>
      </c>
      <c r="DF22" s="13">
        <f>'Модель операционных расходов'!DE9</f>
        <v>644972.54399999999</v>
      </c>
      <c r="DG22" s="13">
        <f>'Модель операционных расходов'!DF9</f>
        <v>773967.05279999995</v>
      </c>
      <c r="DH22" s="13">
        <f>'Модель операционных расходов'!DG9</f>
        <v>773967.05279999995</v>
      </c>
      <c r="DI22" s="13">
        <f>'Модель операционных расходов'!DH9</f>
        <v>773967.05279999995</v>
      </c>
      <c r="DJ22" s="13">
        <f>'Модель операционных расходов'!DI9</f>
        <v>773967.05279999995</v>
      </c>
      <c r="DK22" s="13">
        <f>'Модель операционных расходов'!DJ9</f>
        <v>773967.05279999995</v>
      </c>
      <c r="DL22" s="13">
        <f>'Модель операционных расходов'!DK9</f>
        <v>773967.05279999995</v>
      </c>
      <c r="DM22" s="13">
        <f>'Модель операционных расходов'!DL9</f>
        <v>773967.05279999995</v>
      </c>
      <c r="DN22" s="13">
        <f>'Модель операционных расходов'!DM9</f>
        <v>773967.05279999995</v>
      </c>
      <c r="DO22" s="13">
        <f>'Модель операционных расходов'!DN9</f>
        <v>773967.05279999995</v>
      </c>
      <c r="DP22" s="13">
        <f>'Модель операционных расходов'!DO9</f>
        <v>773967.05279999995</v>
      </c>
      <c r="DQ22" s="13">
        <f>'Модель операционных расходов'!DP9</f>
        <v>773967.05279999995</v>
      </c>
      <c r="DR22" s="13">
        <f>'Модель операционных расходов'!DQ9</f>
        <v>773967.05279999995</v>
      </c>
    </row>
    <row r="23" spans="1:122" s="4" customFormat="1" ht="18" customHeight="1" x14ac:dyDescent="0.3">
      <c r="A23" s="21">
        <v>4034</v>
      </c>
      <c r="B23" s="22" t="s">
        <v>53</v>
      </c>
      <c r="C23" s="13">
        <f>'Модель операционных расходов'!B10</f>
        <v>75000</v>
      </c>
      <c r="D23" s="13">
        <f>'Модель операционных расходов'!C10</f>
        <v>75000</v>
      </c>
      <c r="E23" s="13">
        <f>'Модель операционных расходов'!D10</f>
        <v>75000</v>
      </c>
      <c r="F23" s="13">
        <f>'Модель операционных расходов'!E10</f>
        <v>75000</v>
      </c>
      <c r="G23" s="13">
        <f>'Модель операционных расходов'!F10</f>
        <v>75000</v>
      </c>
      <c r="H23" s="13">
        <f>'Модель операционных расходов'!G10</f>
        <v>75000</v>
      </c>
      <c r="I23" s="13">
        <f>'Модель операционных расходов'!H10</f>
        <v>75000</v>
      </c>
      <c r="J23" s="13">
        <f>'Модель операционных расходов'!I10</f>
        <v>75000</v>
      </c>
      <c r="K23" s="13">
        <f>'Модель операционных расходов'!J10</f>
        <v>75000</v>
      </c>
      <c r="L23" s="13">
        <f>'Модель операционных расходов'!K10</f>
        <v>75000</v>
      </c>
      <c r="M23" s="13">
        <f>'Модель операционных расходов'!L10</f>
        <v>75000</v>
      </c>
      <c r="N23" s="13">
        <f>'Модель операционных расходов'!M10</f>
        <v>75000</v>
      </c>
      <c r="O23" s="13">
        <f>'Модель операционных расходов'!N10</f>
        <v>90000</v>
      </c>
      <c r="P23" s="13">
        <f>'Модель операционных расходов'!O10</f>
        <v>90000</v>
      </c>
      <c r="Q23" s="13">
        <f>'Модель операционных расходов'!P10</f>
        <v>90000</v>
      </c>
      <c r="R23" s="13">
        <f>'Модель операционных расходов'!Q10</f>
        <v>90000</v>
      </c>
      <c r="S23" s="13">
        <f>'Модель операционных расходов'!R10</f>
        <v>90000</v>
      </c>
      <c r="T23" s="13">
        <f>'Модель операционных расходов'!S10</f>
        <v>90000</v>
      </c>
      <c r="U23" s="13">
        <f>'Модель операционных расходов'!T10</f>
        <v>90000</v>
      </c>
      <c r="V23" s="13">
        <f>'Модель операционных расходов'!U10</f>
        <v>90000</v>
      </c>
      <c r="W23" s="13">
        <f>'Модель операционных расходов'!V10</f>
        <v>90000</v>
      </c>
      <c r="X23" s="13">
        <f>'Модель операционных расходов'!W10</f>
        <v>90000</v>
      </c>
      <c r="Y23" s="13">
        <f>'Модель операционных расходов'!X10</f>
        <v>90000</v>
      </c>
      <c r="Z23" s="13">
        <f>'Модель операционных расходов'!Y10</f>
        <v>90000</v>
      </c>
      <c r="AA23" s="13">
        <f>'Модель операционных расходов'!Z10</f>
        <v>108000</v>
      </c>
      <c r="AB23" s="13">
        <f>'Модель операционных расходов'!AA10</f>
        <v>108000</v>
      </c>
      <c r="AC23" s="13">
        <f>'Модель операционных расходов'!AB10</f>
        <v>108000</v>
      </c>
      <c r="AD23" s="13">
        <f>'Модель операционных расходов'!AC10</f>
        <v>108000</v>
      </c>
      <c r="AE23" s="13">
        <f>'Модель операционных расходов'!AD10</f>
        <v>108000</v>
      </c>
      <c r="AF23" s="13">
        <f>'Модель операционных расходов'!AE10</f>
        <v>108000</v>
      </c>
      <c r="AG23" s="13">
        <f>'Модель операционных расходов'!AF10</f>
        <v>108000</v>
      </c>
      <c r="AH23" s="13">
        <f>'Модель операционных расходов'!AG10</f>
        <v>108000</v>
      </c>
      <c r="AI23" s="13">
        <f>'Модель операционных расходов'!AH10</f>
        <v>108000</v>
      </c>
      <c r="AJ23" s="13">
        <f>'Модель операционных расходов'!AI10</f>
        <v>108000</v>
      </c>
      <c r="AK23" s="13">
        <f>'Модель операционных расходов'!AJ10</f>
        <v>108000</v>
      </c>
      <c r="AL23" s="13">
        <f>'Модель операционных расходов'!AK10</f>
        <v>108000</v>
      </c>
      <c r="AM23" s="13">
        <f>'Модель операционных расходов'!AL10</f>
        <v>129600</v>
      </c>
      <c r="AN23" s="13">
        <f>'Модель операционных расходов'!AM10</f>
        <v>129600</v>
      </c>
      <c r="AO23" s="13">
        <f>'Модель операционных расходов'!AN10</f>
        <v>129600</v>
      </c>
      <c r="AP23" s="13">
        <f>'Модель операционных расходов'!AO10</f>
        <v>129600</v>
      </c>
      <c r="AQ23" s="13">
        <f>'Модель операционных расходов'!AP10</f>
        <v>129600</v>
      </c>
      <c r="AR23" s="13">
        <f>'Модель операционных расходов'!AQ10</f>
        <v>129600</v>
      </c>
      <c r="AS23" s="13">
        <f>'Модель операционных расходов'!AR10</f>
        <v>129600</v>
      </c>
      <c r="AT23" s="13">
        <f>'Модель операционных расходов'!AS10</f>
        <v>129600</v>
      </c>
      <c r="AU23" s="13">
        <f>'Модель операционных расходов'!AT10</f>
        <v>129600</v>
      </c>
      <c r="AV23" s="13">
        <f>'Модель операционных расходов'!AU10</f>
        <v>129600</v>
      </c>
      <c r="AW23" s="13">
        <f>'Модель операционных расходов'!AV10</f>
        <v>129600</v>
      </c>
      <c r="AX23" s="13">
        <f>'Модель операционных расходов'!AW10</f>
        <v>129600</v>
      </c>
      <c r="AY23" s="13">
        <f>'Модель операционных расходов'!AX10</f>
        <v>155520</v>
      </c>
      <c r="AZ23" s="13">
        <f>'Модель операционных расходов'!AY10</f>
        <v>155520</v>
      </c>
      <c r="BA23" s="13">
        <f>'Модель операционных расходов'!AZ10</f>
        <v>155520</v>
      </c>
      <c r="BB23" s="13">
        <f>'Модель операционных расходов'!BA10</f>
        <v>155520</v>
      </c>
      <c r="BC23" s="13">
        <f>'Модель операционных расходов'!BB10</f>
        <v>155520</v>
      </c>
      <c r="BD23" s="13">
        <f>'Модель операционных расходов'!BC10</f>
        <v>155520</v>
      </c>
      <c r="BE23" s="13">
        <f>'Модель операционных расходов'!BD10</f>
        <v>155520</v>
      </c>
      <c r="BF23" s="13">
        <f>'Модель операционных расходов'!BE10</f>
        <v>155520</v>
      </c>
      <c r="BG23" s="13">
        <f>'Модель операционных расходов'!BF10</f>
        <v>155520</v>
      </c>
      <c r="BH23" s="13">
        <f>'Модель операционных расходов'!BG10</f>
        <v>155520</v>
      </c>
      <c r="BI23" s="13">
        <f>'Модель операционных расходов'!BH10</f>
        <v>155520</v>
      </c>
      <c r="BJ23" s="13">
        <f>'Модель операционных расходов'!BI10</f>
        <v>155520</v>
      </c>
      <c r="BK23" s="13">
        <f>'Модель операционных расходов'!BJ10</f>
        <v>186624</v>
      </c>
      <c r="BL23" s="13">
        <f>'Модель операционных расходов'!BK10</f>
        <v>186624</v>
      </c>
      <c r="BM23" s="13">
        <f>'Модель операционных расходов'!BL10</f>
        <v>186624</v>
      </c>
      <c r="BN23" s="13">
        <f>'Модель операционных расходов'!BM10</f>
        <v>186624</v>
      </c>
      <c r="BO23" s="13">
        <f>'Модель операционных расходов'!BN10</f>
        <v>186624</v>
      </c>
      <c r="BP23" s="13">
        <f>'Модель операционных расходов'!BO10</f>
        <v>186624</v>
      </c>
      <c r="BQ23" s="13">
        <f>'Модель операционных расходов'!BP10</f>
        <v>186624</v>
      </c>
      <c r="BR23" s="13">
        <f>'Модель операционных расходов'!BQ10</f>
        <v>186624</v>
      </c>
      <c r="BS23" s="13">
        <f>'Модель операционных расходов'!BR10</f>
        <v>186624</v>
      </c>
      <c r="BT23" s="13">
        <f>'Модель операционных расходов'!BS10</f>
        <v>186624</v>
      </c>
      <c r="BU23" s="13">
        <f>'Модель операционных расходов'!BT10</f>
        <v>186624</v>
      </c>
      <c r="BV23" s="13">
        <f>'Модель операционных расходов'!BU10</f>
        <v>186624</v>
      </c>
      <c r="BW23" s="13">
        <f>'Модель операционных расходов'!BV10</f>
        <v>223948.79999999999</v>
      </c>
      <c r="BX23" s="13">
        <f>'Модель операционных расходов'!BW10</f>
        <v>223948.79999999999</v>
      </c>
      <c r="BY23" s="13">
        <f>'Модель операционных расходов'!BX10</f>
        <v>223948.79999999999</v>
      </c>
      <c r="BZ23" s="13">
        <f>'Модель операционных расходов'!BY10</f>
        <v>223948.79999999999</v>
      </c>
      <c r="CA23" s="13">
        <f>'Модель операционных расходов'!BZ10</f>
        <v>223948.79999999999</v>
      </c>
      <c r="CB23" s="13">
        <f>'Модель операционных расходов'!CA10</f>
        <v>223948.79999999999</v>
      </c>
      <c r="CC23" s="13">
        <f>'Модель операционных расходов'!CB10</f>
        <v>223948.79999999999</v>
      </c>
      <c r="CD23" s="13">
        <f>'Модель операционных расходов'!CC10</f>
        <v>223948.79999999999</v>
      </c>
      <c r="CE23" s="13">
        <f>'Модель операционных расходов'!CD10</f>
        <v>223948.79999999999</v>
      </c>
      <c r="CF23" s="13">
        <f>'Модель операционных расходов'!CE10</f>
        <v>223948.79999999999</v>
      </c>
      <c r="CG23" s="13">
        <f>'Модель операционных расходов'!CF10</f>
        <v>223948.79999999999</v>
      </c>
      <c r="CH23" s="13">
        <f>'Модель операционных расходов'!CG10</f>
        <v>223948.79999999999</v>
      </c>
      <c r="CI23" s="13">
        <f>'Модель операционных расходов'!CH10</f>
        <v>268738.56</v>
      </c>
      <c r="CJ23" s="13">
        <f>'Модель операционных расходов'!CI10</f>
        <v>268738.56</v>
      </c>
      <c r="CK23" s="13">
        <f>'Модель операционных расходов'!CJ10</f>
        <v>268738.56</v>
      </c>
      <c r="CL23" s="13">
        <f>'Модель операционных расходов'!CK10</f>
        <v>268738.56</v>
      </c>
      <c r="CM23" s="13">
        <f>'Модель операционных расходов'!CL10</f>
        <v>268738.56</v>
      </c>
      <c r="CN23" s="13">
        <f>'Модель операционных расходов'!CM10</f>
        <v>268738.56</v>
      </c>
      <c r="CO23" s="13">
        <f>'Модель операционных расходов'!CN10</f>
        <v>268738.56</v>
      </c>
      <c r="CP23" s="13">
        <f>'Модель операционных расходов'!CO10</f>
        <v>268738.56</v>
      </c>
      <c r="CQ23" s="13">
        <f>'Модель операционных расходов'!CP10</f>
        <v>268738.56</v>
      </c>
      <c r="CR23" s="13">
        <f>'Модель операционных расходов'!CQ10</f>
        <v>268738.56</v>
      </c>
      <c r="CS23" s="13">
        <f>'Модель операционных расходов'!CR10</f>
        <v>268738.56</v>
      </c>
      <c r="CT23" s="13">
        <f>'Модель операционных расходов'!CS10</f>
        <v>268738.56</v>
      </c>
      <c r="CU23" s="13">
        <f>'Модель операционных расходов'!CT10</f>
        <v>322486.272</v>
      </c>
      <c r="CV23" s="13">
        <f>'Модель операционных расходов'!CU10</f>
        <v>322486.272</v>
      </c>
      <c r="CW23" s="13">
        <f>'Модель операционных расходов'!CV10</f>
        <v>322486.272</v>
      </c>
      <c r="CX23" s="13">
        <f>'Модель операционных расходов'!CW10</f>
        <v>322486.272</v>
      </c>
      <c r="CY23" s="13">
        <f>'Модель операционных расходов'!CX10</f>
        <v>322486.272</v>
      </c>
      <c r="CZ23" s="13">
        <f>'Модель операционных расходов'!CY10</f>
        <v>322486.272</v>
      </c>
      <c r="DA23" s="13">
        <f>'Модель операционных расходов'!CZ10</f>
        <v>322486.272</v>
      </c>
      <c r="DB23" s="13">
        <f>'Модель операционных расходов'!DA10</f>
        <v>322486.272</v>
      </c>
      <c r="DC23" s="13">
        <f>'Модель операционных расходов'!DB10</f>
        <v>322486.272</v>
      </c>
      <c r="DD23" s="13">
        <f>'Модель операционных расходов'!DC10</f>
        <v>322486.272</v>
      </c>
      <c r="DE23" s="13">
        <f>'Модель операционных расходов'!DD10</f>
        <v>322486.272</v>
      </c>
      <c r="DF23" s="13">
        <f>'Модель операционных расходов'!DE10</f>
        <v>322486.272</v>
      </c>
      <c r="DG23" s="13">
        <f>'Модель операционных расходов'!DF10</f>
        <v>386983.52639999997</v>
      </c>
      <c r="DH23" s="13">
        <f>'Модель операционных расходов'!DG10</f>
        <v>386983.52639999997</v>
      </c>
      <c r="DI23" s="13">
        <f>'Модель операционных расходов'!DH10</f>
        <v>386983.52639999997</v>
      </c>
      <c r="DJ23" s="13">
        <f>'Модель операционных расходов'!DI10</f>
        <v>386983.52639999997</v>
      </c>
      <c r="DK23" s="13">
        <f>'Модель операционных расходов'!DJ10</f>
        <v>386983.52639999997</v>
      </c>
      <c r="DL23" s="13">
        <f>'Модель операционных расходов'!DK10</f>
        <v>386983.52639999997</v>
      </c>
      <c r="DM23" s="13">
        <f>'Модель операционных расходов'!DL10</f>
        <v>386983.52639999997</v>
      </c>
      <c r="DN23" s="13">
        <f>'Модель операционных расходов'!DM10</f>
        <v>386983.52639999997</v>
      </c>
      <c r="DO23" s="13">
        <f>'Модель операционных расходов'!DN10</f>
        <v>386983.52639999997</v>
      </c>
      <c r="DP23" s="13">
        <f>'Модель операционных расходов'!DO10</f>
        <v>386983.52639999997</v>
      </c>
      <c r="DQ23" s="13">
        <f>'Модель операционных расходов'!DP10</f>
        <v>386983.52639999997</v>
      </c>
      <c r="DR23" s="13">
        <f>'Модель операционных расходов'!DQ10</f>
        <v>386983.52639999997</v>
      </c>
    </row>
    <row r="24" spans="1:122" s="4" customFormat="1" ht="18" customHeight="1" x14ac:dyDescent="0.3">
      <c r="A24" s="21">
        <v>4035</v>
      </c>
      <c r="B24" s="22" t="s">
        <v>54</v>
      </c>
      <c r="C24" s="13">
        <f>'Модель операционных расходов'!B11</f>
        <v>20000</v>
      </c>
      <c r="D24" s="13">
        <f>'Модель операционных расходов'!C11</f>
        <v>20000</v>
      </c>
      <c r="E24" s="13">
        <f>'Модель операционных расходов'!D11</f>
        <v>20000</v>
      </c>
      <c r="F24" s="13">
        <f>'Модель операционных расходов'!E11</f>
        <v>20000</v>
      </c>
      <c r="G24" s="13">
        <f>'Модель операционных расходов'!F11</f>
        <v>20000</v>
      </c>
      <c r="H24" s="13">
        <f>'Модель операционных расходов'!G11</f>
        <v>20000</v>
      </c>
      <c r="I24" s="13">
        <f>'Модель операционных расходов'!H11</f>
        <v>20000</v>
      </c>
      <c r="J24" s="13">
        <f>'Модель операционных расходов'!I11</f>
        <v>20000</v>
      </c>
      <c r="K24" s="13">
        <f>'Модель операционных расходов'!J11</f>
        <v>20000</v>
      </c>
      <c r="L24" s="13">
        <f>'Модель операционных расходов'!K11</f>
        <v>20000</v>
      </c>
      <c r="M24" s="13">
        <f>'Модель операционных расходов'!L11</f>
        <v>20000</v>
      </c>
      <c r="N24" s="13">
        <f>'Модель операционных расходов'!M11</f>
        <v>20000</v>
      </c>
      <c r="O24" s="13">
        <f>'Модель операционных расходов'!N11</f>
        <v>24000</v>
      </c>
      <c r="P24" s="13">
        <f>'Модель операционных расходов'!O11</f>
        <v>24000</v>
      </c>
      <c r="Q24" s="13">
        <f>'Модель операционных расходов'!P11</f>
        <v>24000</v>
      </c>
      <c r="R24" s="13">
        <f>'Модель операционных расходов'!Q11</f>
        <v>24000</v>
      </c>
      <c r="S24" s="13">
        <f>'Модель операционных расходов'!R11</f>
        <v>24000</v>
      </c>
      <c r="T24" s="13">
        <f>'Модель операционных расходов'!S11</f>
        <v>24000</v>
      </c>
      <c r="U24" s="13">
        <f>'Модель операционных расходов'!T11</f>
        <v>24000</v>
      </c>
      <c r="V24" s="13">
        <f>'Модель операционных расходов'!U11</f>
        <v>24000</v>
      </c>
      <c r="W24" s="13">
        <f>'Модель операционных расходов'!V11</f>
        <v>24000</v>
      </c>
      <c r="X24" s="13">
        <f>'Модель операционных расходов'!W11</f>
        <v>24000</v>
      </c>
      <c r="Y24" s="13">
        <f>'Модель операционных расходов'!X11</f>
        <v>24000</v>
      </c>
      <c r="Z24" s="13">
        <f>'Модель операционных расходов'!Y11</f>
        <v>24000</v>
      </c>
      <c r="AA24" s="13">
        <f>'Модель операционных расходов'!Z11</f>
        <v>28800</v>
      </c>
      <c r="AB24" s="13">
        <f>'Модель операционных расходов'!AA11</f>
        <v>28800</v>
      </c>
      <c r="AC24" s="13">
        <f>'Модель операционных расходов'!AB11</f>
        <v>28800</v>
      </c>
      <c r="AD24" s="13">
        <f>'Модель операционных расходов'!AC11</f>
        <v>28800</v>
      </c>
      <c r="AE24" s="13">
        <f>'Модель операционных расходов'!AD11</f>
        <v>28800</v>
      </c>
      <c r="AF24" s="13">
        <f>'Модель операционных расходов'!AE11</f>
        <v>28800</v>
      </c>
      <c r="AG24" s="13">
        <f>'Модель операционных расходов'!AF11</f>
        <v>28800</v>
      </c>
      <c r="AH24" s="13">
        <f>'Модель операционных расходов'!AG11</f>
        <v>28800</v>
      </c>
      <c r="AI24" s="13">
        <f>'Модель операционных расходов'!AH11</f>
        <v>28800</v>
      </c>
      <c r="AJ24" s="13">
        <f>'Модель операционных расходов'!AI11</f>
        <v>28800</v>
      </c>
      <c r="AK24" s="13">
        <f>'Модель операционных расходов'!AJ11</f>
        <v>28800</v>
      </c>
      <c r="AL24" s="13">
        <f>'Модель операционных расходов'!AK11</f>
        <v>28800</v>
      </c>
      <c r="AM24" s="13">
        <f>'Модель операционных расходов'!AL11</f>
        <v>34560</v>
      </c>
      <c r="AN24" s="13">
        <f>'Модель операционных расходов'!AM11</f>
        <v>34560</v>
      </c>
      <c r="AO24" s="13">
        <f>'Модель операционных расходов'!AN11</f>
        <v>34560</v>
      </c>
      <c r="AP24" s="13">
        <f>'Модель операционных расходов'!AO11</f>
        <v>34560</v>
      </c>
      <c r="AQ24" s="13">
        <f>'Модель операционных расходов'!AP11</f>
        <v>34560</v>
      </c>
      <c r="AR24" s="13">
        <f>'Модель операционных расходов'!AQ11</f>
        <v>34560</v>
      </c>
      <c r="AS24" s="13">
        <f>'Модель операционных расходов'!AR11</f>
        <v>34560</v>
      </c>
      <c r="AT24" s="13">
        <f>'Модель операционных расходов'!AS11</f>
        <v>34560</v>
      </c>
      <c r="AU24" s="13">
        <f>'Модель операционных расходов'!AT11</f>
        <v>34560</v>
      </c>
      <c r="AV24" s="13">
        <f>'Модель операционных расходов'!AU11</f>
        <v>34560</v>
      </c>
      <c r="AW24" s="13">
        <f>'Модель операционных расходов'!AV11</f>
        <v>34560</v>
      </c>
      <c r="AX24" s="13">
        <f>'Модель операционных расходов'!AW11</f>
        <v>34560</v>
      </c>
      <c r="AY24" s="13">
        <f>'Модель операционных расходов'!AX11</f>
        <v>41472</v>
      </c>
      <c r="AZ24" s="13">
        <f>'Модель операционных расходов'!AY11</f>
        <v>41472</v>
      </c>
      <c r="BA24" s="13">
        <f>'Модель операционных расходов'!AZ11</f>
        <v>41472</v>
      </c>
      <c r="BB24" s="13">
        <f>'Модель операционных расходов'!BA11</f>
        <v>41472</v>
      </c>
      <c r="BC24" s="13">
        <f>'Модель операционных расходов'!BB11</f>
        <v>41472</v>
      </c>
      <c r="BD24" s="13">
        <f>'Модель операционных расходов'!BC11</f>
        <v>41472</v>
      </c>
      <c r="BE24" s="13">
        <f>'Модель операционных расходов'!BD11</f>
        <v>41472</v>
      </c>
      <c r="BF24" s="13">
        <f>'Модель операционных расходов'!BE11</f>
        <v>41472</v>
      </c>
      <c r="BG24" s="13">
        <f>'Модель операционных расходов'!BF11</f>
        <v>41472</v>
      </c>
      <c r="BH24" s="13">
        <f>'Модель операционных расходов'!BG11</f>
        <v>41472</v>
      </c>
      <c r="BI24" s="13">
        <f>'Модель операционных расходов'!BH11</f>
        <v>41472</v>
      </c>
      <c r="BJ24" s="13">
        <f>'Модель операционных расходов'!BI11</f>
        <v>41472</v>
      </c>
      <c r="BK24" s="13">
        <f>'Модель операционных расходов'!BJ11</f>
        <v>49766.400000000001</v>
      </c>
      <c r="BL24" s="13">
        <f>'Модель операционных расходов'!BK11</f>
        <v>49766.400000000001</v>
      </c>
      <c r="BM24" s="13">
        <f>'Модель операционных расходов'!BL11</f>
        <v>49766.400000000001</v>
      </c>
      <c r="BN24" s="13">
        <f>'Модель операционных расходов'!BM11</f>
        <v>49766.400000000001</v>
      </c>
      <c r="BO24" s="13">
        <f>'Модель операционных расходов'!BN11</f>
        <v>49766.400000000001</v>
      </c>
      <c r="BP24" s="13">
        <f>'Модель операционных расходов'!BO11</f>
        <v>49766.400000000001</v>
      </c>
      <c r="BQ24" s="13">
        <f>'Модель операционных расходов'!BP11</f>
        <v>49766.400000000001</v>
      </c>
      <c r="BR24" s="13">
        <f>'Модель операционных расходов'!BQ11</f>
        <v>49766.400000000001</v>
      </c>
      <c r="BS24" s="13">
        <f>'Модель операционных расходов'!BR11</f>
        <v>49766.400000000001</v>
      </c>
      <c r="BT24" s="13">
        <f>'Модель операционных расходов'!BS11</f>
        <v>49766.400000000001</v>
      </c>
      <c r="BU24" s="13">
        <f>'Модель операционных расходов'!BT11</f>
        <v>49766.400000000001</v>
      </c>
      <c r="BV24" s="13">
        <f>'Модель операционных расходов'!BU11</f>
        <v>49766.400000000001</v>
      </c>
      <c r="BW24" s="13">
        <f>'Модель операционных расходов'!BV11</f>
        <v>59719.68</v>
      </c>
      <c r="BX24" s="13">
        <f>'Модель операционных расходов'!BW11</f>
        <v>59719.68</v>
      </c>
      <c r="BY24" s="13">
        <f>'Модель операционных расходов'!BX11</f>
        <v>59719.68</v>
      </c>
      <c r="BZ24" s="13">
        <f>'Модель операционных расходов'!BY11</f>
        <v>59719.68</v>
      </c>
      <c r="CA24" s="13">
        <f>'Модель операционных расходов'!BZ11</f>
        <v>59719.68</v>
      </c>
      <c r="CB24" s="13">
        <f>'Модель операционных расходов'!CA11</f>
        <v>59719.68</v>
      </c>
      <c r="CC24" s="13">
        <f>'Модель операционных расходов'!CB11</f>
        <v>59719.68</v>
      </c>
      <c r="CD24" s="13">
        <f>'Модель операционных расходов'!CC11</f>
        <v>59719.68</v>
      </c>
      <c r="CE24" s="13">
        <f>'Модель операционных расходов'!CD11</f>
        <v>59719.68</v>
      </c>
      <c r="CF24" s="13">
        <f>'Модель операционных расходов'!CE11</f>
        <v>59719.68</v>
      </c>
      <c r="CG24" s="13">
        <f>'Модель операционных расходов'!CF11</f>
        <v>59719.68</v>
      </c>
      <c r="CH24" s="13">
        <f>'Модель операционных расходов'!CG11</f>
        <v>59719.68</v>
      </c>
      <c r="CI24" s="13">
        <f>'Модель операционных расходов'!CH11</f>
        <v>71663.615999999995</v>
      </c>
      <c r="CJ24" s="13">
        <f>'Модель операционных расходов'!CI11</f>
        <v>71663.615999999995</v>
      </c>
      <c r="CK24" s="13">
        <f>'Модель операционных расходов'!CJ11</f>
        <v>71663.615999999995</v>
      </c>
      <c r="CL24" s="13">
        <f>'Модель операционных расходов'!CK11</f>
        <v>71663.615999999995</v>
      </c>
      <c r="CM24" s="13">
        <f>'Модель операционных расходов'!CL11</f>
        <v>71663.615999999995</v>
      </c>
      <c r="CN24" s="13">
        <f>'Модель операционных расходов'!CM11</f>
        <v>71663.615999999995</v>
      </c>
      <c r="CO24" s="13">
        <f>'Модель операционных расходов'!CN11</f>
        <v>71663.615999999995</v>
      </c>
      <c r="CP24" s="13">
        <f>'Модель операционных расходов'!CO11</f>
        <v>71663.615999999995</v>
      </c>
      <c r="CQ24" s="13">
        <f>'Модель операционных расходов'!CP11</f>
        <v>71663.615999999995</v>
      </c>
      <c r="CR24" s="13">
        <f>'Модель операционных расходов'!CQ11</f>
        <v>71663.615999999995</v>
      </c>
      <c r="CS24" s="13">
        <f>'Модель операционных расходов'!CR11</f>
        <v>71663.615999999995</v>
      </c>
      <c r="CT24" s="13">
        <f>'Модель операционных расходов'!CS11</f>
        <v>71663.615999999995</v>
      </c>
      <c r="CU24" s="13">
        <f>'Модель операционных расходов'!CT11</f>
        <v>85996.339199999988</v>
      </c>
      <c r="CV24" s="13">
        <f>'Модель операционных расходов'!CU11</f>
        <v>85996.339199999988</v>
      </c>
      <c r="CW24" s="13">
        <f>'Модель операционных расходов'!CV11</f>
        <v>85996.339199999988</v>
      </c>
      <c r="CX24" s="13">
        <f>'Модель операционных расходов'!CW11</f>
        <v>85996.339199999988</v>
      </c>
      <c r="CY24" s="13">
        <f>'Модель операционных расходов'!CX11</f>
        <v>85996.339199999988</v>
      </c>
      <c r="CZ24" s="13">
        <f>'Модель операционных расходов'!CY11</f>
        <v>85996.339199999988</v>
      </c>
      <c r="DA24" s="13">
        <f>'Модель операционных расходов'!CZ11</f>
        <v>85996.339199999988</v>
      </c>
      <c r="DB24" s="13">
        <f>'Модель операционных расходов'!DA11</f>
        <v>85996.339199999988</v>
      </c>
      <c r="DC24" s="13">
        <f>'Модель операционных расходов'!DB11</f>
        <v>85996.339199999988</v>
      </c>
      <c r="DD24" s="13">
        <f>'Модель операционных расходов'!DC11</f>
        <v>85996.339199999988</v>
      </c>
      <c r="DE24" s="13">
        <f>'Модель операционных расходов'!DD11</f>
        <v>85996.339199999988</v>
      </c>
      <c r="DF24" s="13">
        <f>'Модель операционных расходов'!DE11</f>
        <v>85996.339199999988</v>
      </c>
      <c r="DG24" s="13">
        <f>'Модель операционных расходов'!DF11</f>
        <v>103195.60703999999</v>
      </c>
      <c r="DH24" s="13">
        <f>'Модель операционных расходов'!DG11</f>
        <v>103195.60703999999</v>
      </c>
      <c r="DI24" s="13">
        <f>'Модель операционных расходов'!DH11</f>
        <v>103195.60703999999</v>
      </c>
      <c r="DJ24" s="13">
        <f>'Модель операционных расходов'!DI11</f>
        <v>103195.60703999999</v>
      </c>
      <c r="DK24" s="13">
        <f>'Модель операционных расходов'!DJ11</f>
        <v>103195.60703999999</v>
      </c>
      <c r="DL24" s="13">
        <f>'Модель операционных расходов'!DK11</f>
        <v>103195.60703999999</v>
      </c>
      <c r="DM24" s="13">
        <f>'Модель операционных расходов'!DL11</f>
        <v>103195.60703999999</v>
      </c>
      <c r="DN24" s="13">
        <f>'Модель операционных расходов'!DM11</f>
        <v>103195.60703999999</v>
      </c>
      <c r="DO24" s="13">
        <f>'Модель операционных расходов'!DN11</f>
        <v>103195.60703999999</v>
      </c>
      <c r="DP24" s="13">
        <f>'Модель операционных расходов'!DO11</f>
        <v>103195.60703999999</v>
      </c>
      <c r="DQ24" s="13">
        <f>'Модель операционных расходов'!DP11</f>
        <v>103195.60703999999</v>
      </c>
      <c r="DR24" s="13">
        <f>'Модель операционных расходов'!DQ11</f>
        <v>103195.60703999999</v>
      </c>
    </row>
    <row r="25" spans="1:122" s="7" customFormat="1" ht="18" customHeight="1" x14ac:dyDescent="0.3">
      <c r="A25" s="27">
        <v>4040</v>
      </c>
      <c r="B25" s="28" t="s">
        <v>55</v>
      </c>
      <c r="C25" s="5">
        <f>SUM(C26:C30)</f>
        <v>385000</v>
      </c>
      <c r="D25" s="5">
        <f t="shared" ref="D25:BO25" si="14">SUM(D26:D30)</f>
        <v>385000</v>
      </c>
      <c r="E25" s="5">
        <f t="shared" si="14"/>
        <v>385000</v>
      </c>
      <c r="F25" s="5">
        <f t="shared" si="14"/>
        <v>385000</v>
      </c>
      <c r="G25" s="5">
        <f t="shared" si="14"/>
        <v>385000</v>
      </c>
      <c r="H25" s="5">
        <f t="shared" si="14"/>
        <v>385000</v>
      </c>
      <c r="I25" s="5">
        <f t="shared" si="14"/>
        <v>385000</v>
      </c>
      <c r="J25" s="5">
        <f t="shared" si="14"/>
        <v>385000</v>
      </c>
      <c r="K25" s="5">
        <f t="shared" si="14"/>
        <v>385000</v>
      </c>
      <c r="L25" s="5">
        <f t="shared" si="14"/>
        <v>385000</v>
      </c>
      <c r="M25" s="5">
        <f t="shared" si="14"/>
        <v>385000</v>
      </c>
      <c r="N25" s="5">
        <f t="shared" si="14"/>
        <v>385000</v>
      </c>
      <c r="O25" s="5">
        <f t="shared" si="14"/>
        <v>462000</v>
      </c>
      <c r="P25" s="5">
        <f t="shared" si="14"/>
        <v>462000</v>
      </c>
      <c r="Q25" s="5">
        <f t="shared" si="14"/>
        <v>462000</v>
      </c>
      <c r="R25" s="5">
        <f t="shared" si="14"/>
        <v>462000</v>
      </c>
      <c r="S25" s="5">
        <f t="shared" si="14"/>
        <v>462000</v>
      </c>
      <c r="T25" s="5">
        <f t="shared" si="14"/>
        <v>462000</v>
      </c>
      <c r="U25" s="5">
        <f t="shared" si="14"/>
        <v>462000</v>
      </c>
      <c r="V25" s="5">
        <f t="shared" si="14"/>
        <v>462000</v>
      </c>
      <c r="W25" s="5">
        <f t="shared" si="14"/>
        <v>462000</v>
      </c>
      <c r="X25" s="5">
        <f t="shared" si="14"/>
        <v>462000</v>
      </c>
      <c r="Y25" s="5">
        <f t="shared" si="14"/>
        <v>462000</v>
      </c>
      <c r="Z25" s="5">
        <f t="shared" si="14"/>
        <v>462000</v>
      </c>
      <c r="AA25" s="5">
        <f t="shared" si="14"/>
        <v>554400</v>
      </c>
      <c r="AB25" s="5">
        <f t="shared" si="14"/>
        <v>554400</v>
      </c>
      <c r="AC25" s="5">
        <f t="shared" si="14"/>
        <v>554400</v>
      </c>
      <c r="AD25" s="5">
        <f t="shared" si="14"/>
        <v>554400</v>
      </c>
      <c r="AE25" s="5">
        <f t="shared" si="14"/>
        <v>554400</v>
      </c>
      <c r="AF25" s="5">
        <f t="shared" si="14"/>
        <v>554400</v>
      </c>
      <c r="AG25" s="5">
        <f t="shared" si="14"/>
        <v>554400</v>
      </c>
      <c r="AH25" s="5">
        <f t="shared" si="14"/>
        <v>554400</v>
      </c>
      <c r="AI25" s="5">
        <f t="shared" si="14"/>
        <v>554400</v>
      </c>
      <c r="AJ25" s="5">
        <f t="shared" si="14"/>
        <v>554400</v>
      </c>
      <c r="AK25" s="5">
        <f t="shared" si="14"/>
        <v>554400</v>
      </c>
      <c r="AL25" s="5">
        <f t="shared" si="14"/>
        <v>554400</v>
      </c>
      <c r="AM25" s="5">
        <f t="shared" si="14"/>
        <v>665280</v>
      </c>
      <c r="AN25" s="5">
        <f t="shared" si="14"/>
        <v>665280</v>
      </c>
      <c r="AO25" s="5">
        <f t="shared" si="14"/>
        <v>665280</v>
      </c>
      <c r="AP25" s="5">
        <f t="shared" si="14"/>
        <v>665280</v>
      </c>
      <c r="AQ25" s="5">
        <f t="shared" si="14"/>
        <v>665280</v>
      </c>
      <c r="AR25" s="5">
        <f t="shared" si="14"/>
        <v>665280</v>
      </c>
      <c r="AS25" s="5">
        <f t="shared" si="14"/>
        <v>665280</v>
      </c>
      <c r="AT25" s="5">
        <f t="shared" si="14"/>
        <v>665280</v>
      </c>
      <c r="AU25" s="5">
        <f t="shared" si="14"/>
        <v>665280</v>
      </c>
      <c r="AV25" s="5">
        <f t="shared" si="14"/>
        <v>665280</v>
      </c>
      <c r="AW25" s="5">
        <f t="shared" si="14"/>
        <v>665280</v>
      </c>
      <c r="AX25" s="5">
        <f t="shared" si="14"/>
        <v>665280</v>
      </c>
      <c r="AY25" s="5">
        <f t="shared" si="14"/>
        <v>798336</v>
      </c>
      <c r="AZ25" s="5">
        <f t="shared" si="14"/>
        <v>798336</v>
      </c>
      <c r="BA25" s="5">
        <f t="shared" si="14"/>
        <v>798336</v>
      </c>
      <c r="BB25" s="5">
        <f t="shared" si="14"/>
        <v>798336</v>
      </c>
      <c r="BC25" s="5">
        <f t="shared" si="14"/>
        <v>798336</v>
      </c>
      <c r="BD25" s="5">
        <f t="shared" si="14"/>
        <v>798336</v>
      </c>
      <c r="BE25" s="5">
        <f t="shared" si="14"/>
        <v>798336</v>
      </c>
      <c r="BF25" s="5">
        <f t="shared" si="14"/>
        <v>798336</v>
      </c>
      <c r="BG25" s="5">
        <f t="shared" si="14"/>
        <v>798336</v>
      </c>
      <c r="BH25" s="5">
        <f t="shared" si="14"/>
        <v>798336</v>
      </c>
      <c r="BI25" s="5">
        <f t="shared" si="14"/>
        <v>798336</v>
      </c>
      <c r="BJ25" s="5">
        <f t="shared" si="14"/>
        <v>798336</v>
      </c>
      <c r="BK25" s="5">
        <f t="shared" si="14"/>
        <v>958003.19999999995</v>
      </c>
      <c r="BL25" s="5">
        <f t="shared" si="14"/>
        <v>958003.19999999995</v>
      </c>
      <c r="BM25" s="5">
        <f t="shared" si="14"/>
        <v>958003.19999999995</v>
      </c>
      <c r="BN25" s="5">
        <f t="shared" si="14"/>
        <v>958003.19999999995</v>
      </c>
      <c r="BO25" s="5">
        <f t="shared" si="14"/>
        <v>958003.19999999995</v>
      </c>
      <c r="BP25" s="5">
        <f t="shared" ref="BP25:DR25" si="15">SUM(BP26:BP30)</f>
        <v>958003.19999999995</v>
      </c>
      <c r="BQ25" s="5">
        <f t="shared" si="15"/>
        <v>958003.19999999995</v>
      </c>
      <c r="BR25" s="5">
        <f t="shared" si="15"/>
        <v>958003.19999999995</v>
      </c>
      <c r="BS25" s="5">
        <f t="shared" si="15"/>
        <v>958003.19999999995</v>
      </c>
      <c r="BT25" s="5">
        <f t="shared" si="15"/>
        <v>958003.19999999995</v>
      </c>
      <c r="BU25" s="5">
        <f t="shared" si="15"/>
        <v>958003.19999999995</v>
      </c>
      <c r="BV25" s="5">
        <f t="shared" si="15"/>
        <v>958003.19999999995</v>
      </c>
      <c r="BW25" s="5">
        <f t="shared" si="15"/>
        <v>1149603.8400000001</v>
      </c>
      <c r="BX25" s="5">
        <f t="shared" si="15"/>
        <v>1149603.8400000001</v>
      </c>
      <c r="BY25" s="5">
        <f t="shared" si="15"/>
        <v>1149603.8400000001</v>
      </c>
      <c r="BZ25" s="5">
        <f t="shared" si="15"/>
        <v>1149603.8400000001</v>
      </c>
      <c r="CA25" s="5">
        <f t="shared" si="15"/>
        <v>1149603.8400000001</v>
      </c>
      <c r="CB25" s="5">
        <f t="shared" si="15"/>
        <v>1149603.8400000001</v>
      </c>
      <c r="CC25" s="5">
        <f t="shared" si="15"/>
        <v>1149603.8400000001</v>
      </c>
      <c r="CD25" s="5">
        <f t="shared" si="15"/>
        <v>1149603.8400000001</v>
      </c>
      <c r="CE25" s="5">
        <f t="shared" si="15"/>
        <v>1149603.8400000001</v>
      </c>
      <c r="CF25" s="5">
        <f t="shared" si="15"/>
        <v>1149603.8400000001</v>
      </c>
      <c r="CG25" s="5">
        <f t="shared" si="15"/>
        <v>1149603.8400000001</v>
      </c>
      <c r="CH25" s="5">
        <f t="shared" si="15"/>
        <v>1149603.8400000001</v>
      </c>
      <c r="CI25" s="5">
        <f t="shared" si="15"/>
        <v>1379524.6079999998</v>
      </c>
      <c r="CJ25" s="5">
        <f t="shared" si="15"/>
        <v>1379524.6079999998</v>
      </c>
      <c r="CK25" s="5">
        <f t="shared" si="15"/>
        <v>1379524.6079999998</v>
      </c>
      <c r="CL25" s="5">
        <f t="shared" si="15"/>
        <v>1379524.6079999998</v>
      </c>
      <c r="CM25" s="5">
        <f t="shared" si="15"/>
        <v>1379524.6079999998</v>
      </c>
      <c r="CN25" s="5">
        <f t="shared" si="15"/>
        <v>1379524.6079999998</v>
      </c>
      <c r="CO25" s="5">
        <f t="shared" si="15"/>
        <v>1379524.6079999998</v>
      </c>
      <c r="CP25" s="5">
        <f t="shared" si="15"/>
        <v>1379524.6079999998</v>
      </c>
      <c r="CQ25" s="5">
        <f t="shared" si="15"/>
        <v>1379524.6079999998</v>
      </c>
      <c r="CR25" s="5">
        <f t="shared" si="15"/>
        <v>1379524.6079999998</v>
      </c>
      <c r="CS25" s="5">
        <f t="shared" si="15"/>
        <v>1379524.6079999998</v>
      </c>
      <c r="CT25" s="5">
        <f t="shared" si="15"/>
        <v>1379524.6079999998</v>
      </c>
      <c r="CU25" s="5">
        <f t="shared" si="15"/>
        <v>1655429.5295999998</v>
      </c>
      <c r="CV25" s="5">
        <f t="shared" si="15"/>
        <v>1655429.5295999998</v>
      </c>
      <c r="CW25" s="5">
        <f t="shared" si="15"/>
        <v>1655429.5295999998</v>
      </c>
      <c r="CX25" s="5">
        <f t="shared" si="15"/>
        <v>1655429.5295999998</v>
      </c>
      <c r="CY25" s="5">
        <f t="shared" si="15"/>
        <v>1655429.5295999998</v>
      </c>
      <c r="CZ25" s="5">
        <f t="shared" si="15"/>
        <v>1655429.5295999998</v>
      </c>
      <c r="DA25" s="5">
        <f t="shared" si="15"/>
        <v>1655429.5295999998</v>
      </c>
      <c r="DB25" s="5">
        <f t="shared" si="15"/>
        <v>1655429.5295999998</v>
      </c>
      <c r="DC25" s="5">
        <f t="shared" si="15"/>
        <v>1655429.5295999998</v>
      </c>
      <c r="DD25" s="5">
        <f t="shared" si="15"/>
        <v>1655429.5295999998</v>
      </c>
      <c r="DE25" s="5">
        <f t="shared" si="15"/>
        <v>1655429.5295999998</v>
      </c>
      <c r="DF25" s="5">
        <f t="shared" si="15"/>
        <v>1655429.5295999998</v>
      </c>
      <c r="DG25" s="5">
        <f t="shared" si="15"/>
        <v>1986515.4355199998</v>
      </c>
      <c r="DH25" s="5">
        <f t="shared" si="15"/>
        <v>1986515.4355199998</v>
      </c>
      <c r="DI25" s="5">
        <f t="shared" si="15"/>
        <v>1986515.4355199998</v>
      </c>
      <c r="DJ25" s="5">
        <f t="shared" si="15"/>
        <v>1986515.4355199998</v>
      </c>
      <c r="DK25" s="5">
        <f t="shared" si="15"/>
        <v>1986515.4355199998</v>
      </c>
      <c r="DL25" s="5">
        <f t="shared" si="15"/>
        <v>1986515.4355199998</v>
      </c>
      <c r="DM25" s="5">
        <f t="shared" si="15"/>
        <v>1986515.4355199998</v>
      </c>
      <c r="DN25" s="5">
        <f t="shared" si="15"/>
        <v>1986515.4355199998</v>
      </c>
      <c r="DO25" s="5">
        <f t="shared" si="15"/>
        <v>1986515.4355199998</v>
      </c>
      <c r="DP25" s="5">
        <f t="shared" si="15"/>
        <v>1986515.4355199998</v>
      </c>
      <c r="DQ25" s="5">
        <f t="shared" si="15"/>
        <v>1986515.4355199998</v>
      </c>
      <c r="DR25" s="5">
        <f t="shared" si="15"/>
        <v>1986515.4355199998</v>
      </c>
    </row>
    <row r="26" spans="1:122" s="4" customFormat="1" ht="18" customHeight="1" x14ac:dyDescent="0.3">
      <c r="A26" s="21">
        <v>4041</v>
      </c>
      <c r="B26" s="22" t="s">
        <v>56</v>
      </c>
      <c r="C26" s="13">
        <f>'Модель операционных расходов'!B13</f>
        <v>180000</v>
      </c>
      <c r="D26" s="13">
        <f>'Модель операционных расходов'!C13</f>
        <v>180000</v>
      </c>
      <c r="E26" s="13">
        <f>'Модель операционных расходов'!D13</f>
        <v>180000</v>
      </c>
      <c r="F26" s="13">
        <f>'Модель операционных расходов'!E13</f>
        <v>180000</v>
      </c>
      <c r="G26" s="13">
        <f>'Модель операционных расходов'!F13</f>
        <v>180000</v>
      </c>
      <c r="H26" s="13">
        <f>'Модель операционных расходов'!G13</f>
        <v>180000</v>
      </c>
      <c r="I26" s="13">
        <f>'Модель операционных расходов'!H13</f>
        <v>180000</v>
      </c>
      <c r="J26" s="13">
        <f>'Модель операционных расходов'!I13</f>
        <v>180000</v>
      </c>
      <c r="K26" s="13">
        <f>'Модель операционных расходов'!J13</f>
        <v>180000</v>
      </c>
      <c r="L26" s="13">
        <f>'Модель операционных расходов'!K13</f>
        <v>180000</v>
      </c>
      <c r="M26" s="13">
        <f>'Модель операционных расходов'!L13</f>
        <v>180000</v>
      </c>
      <c r="N26" s="13">
        <f>'Модель операционных расходов'!M13</f>
        <v>180000</v>
      </c>
      <c r="O26" s="13">
        <f>'Модель операционных расходов'!N13</f>
        <v>216000</v>
      </c>
      <c r="P26" s="13">
        <f>'Модель операционных расходов'!O13</f>
        <v>216000</v>
      </c>
      <c r="Q26" s="13">
        <f>'Модель операционных расходов'!P13</f>
        <v>216000</v>
      </c>
      <c r="R26" s="13">
        <f>'Модель операционных расходов'!Q13</f>
        <v>216000</v>
      </c>
      <c r="S26" s="13">
        <f>'Модель операционных расходов'!R13</f>
        <v>216000</v>
      </c>
      <c r="T26" s="13">
        <f>'Модель операционных расходов'!S13</f>
        <v>216000</v>
      </c>
      <c r="U26" s="13">
        <f>'Модель операционных расходов'!T13</f>
        <v>216000</v>
      </c>
      <c r="V26" s="13">
        <f>'Модель операционных расходов'!U13</f>
        <v>216000</v>
      </c>
      <c r="W26" s="13">
        <f>'Модель операционных расходов'!V13</f>
        <v>216000</v>
      </c>
      <c r="X26" s="13">
        <f>'Модель операционных расходов'!W13</f>
        <v>216000</v>
      </c>
      <c r="Y26" s="13">
        <f>'Модель операционных расходов'!X13</f>
        <v>216000</v>
      </c>
      <c r="Z26" s="13">
        <f>'Модель операционных расходов'!Y13</f>
        <v>216000</v>
      </c>
      <c r="AA26" s="13">
        <f>'Модель операционных расходов'!Z13</f>
        <v>259200</v>
      </c>
      <c r="AB26" s="13">
        <f>'Модель операционных расходов'!AA13</f>
        <v>259200</v>
      </c>
      <c r="AC26" s="13">
        <f>'Модель операционных расходов'!AB13</f>
        <v>259200</v>
      </c>
      <c r="AD26" s="13">
        <f>'Модель операционных расходов'!AC13</f>
        <v>259200</v>
      </c>
      <c r="AE26" s="13">
        <f>'Модель операционных расходов'!AD13</f>
        <v>259200</v>
      </c>
      <c r="AF26" s="13">
        <f>'Модель операционных расходов'!AE13</f>
        <v>259200</v>
      </c>
      <c r="AG26" s="13">
        <f>'Модель операционных расходов'!AF13</f>
        <v>259200</v>
      </c>
      <c r="AH26" s="13">
        <f>'Модель операционных расходов'!AG13</f>
        <v>259200</v>
      </c>
      <c r="AI26" s="13">
        <f>'Модель операционных расходов'!AH13</f>
        <v>259200</v>
      </c>
      <c r="AJ26" s="13">
        <f>'Модель операционных расходов'!AI13</f>
        <v>259200</v>
      </c>
      <c r="AK26" s="13">
        <f>'Модель операционных расходов'!AJ13</f>
        <v>259200</v>
      </c>
      <c r="AL26" s="13">
        <f>'Модель операционных расходов'!AK13</f>
        <v>259200</v>
      </c>
      <c r="AM26" s="13">
        <f>'Модель операционных расходов'!AL13</f>
        <v>311040</v>
      </c>
      <c r="AN26" s="13">
        <f>'Модель операционных расходов'!AM13</f>
        <v>311040</v>
      </c>
      <c r="AO26" s="13">
        <f>'Модель операционных расходов'!AN13</f>
        <v>311040</v>
      </c>
      <c r="AP26" s="13">
        <f>'Модель операционных расходов'!AO13</f>
        <v>311040</v>
      </c>
      <c r="AQ26" s="13">
        <f>'Модель операционных расходов'!AP13</f>
        <v>311040</v>
      </c>
      <c r="AR26" s="13">
        <f>'Модель операционных расходов'!AQ13</f>
        <v>311040</v>
      </c>
      <c r="AS26" s="13">
        <f>'Модель операционных расходов'!AR13</f>
        <v>311040</v>
      </c>
      <c r="AT26" s="13">
        <f>'Модель операционных расходов'!AS13</f>
        <v>311040</v>
      </c>
      <c r="AU26" s="13">
        <f>'Модель операционных расходов'!AT13</f>
        <v>311040</v>
      </c>
      <c r="AV26" s="13">
        <f>'Модель операционных расходов'!AU13</f>
        <v>311040</v>
      </c>
      <c r="AW26" s="13">
        <f>'Модель операционных расходов'!AV13</f>
        <v>311040</v>
      </c>
      <c r="AX26" s="13">
        <f>'Модель операционных расходов'!AW13</f>
        <v>311040</v>
      </c>
      <c r="AY26" s="13">
        <f>'Модель операционных расходов'!AX13</f>
        <v>373248</v>
      </c>
      <c r="AZ26" s="13">
        <f>'Модель операционных расходов'!AY13</f>
        <v>373248</v>
      </c>
      <c r="BA26" s="13">
        <f>'Модель операционных расходов'!AZ13</f>
        <v>373248</v>
      </c>
      <c r="BB26" s="13">
        <f>'Модель операционных расходов'!BA13</f>
        <v>373248</v>
      </c>
      <c r="BC26" s="13">
        <f>'Модель операционных расходов'!BB13</f>
        <v>373248</v>
      </c>
      <c r="BD26" s="13">
        <f>'Модель операционных расходов'!BC13</f>
        <v>373248</v>
      </c>
      <c r="BE26" s="13">
        <f>'Модель операционных расходов'!BD13</f>
        <v>373248</v>
      </c>
      <c r="BF26" s="13">
        <f>'Модель операционных расходов'!BE13</f>
        <v>373248</v>
      </c>
      <c r="BG26" s="13">
        <f>'Модель операционных расходов'!BF13</f>
        <v>373248</v>
      </c>
      <c r="BH26" s="13">
        <f>'Модель операционных расходов'!BG13</f>
        <v>373248</v>
      </c>
      <c r="BI26" s="13">
        <f>'Модель операционных расходов'!BH13</f>
        <v>373248</v>
      </c>
      <c r="BJ26" s="13">
        <f>'Модель операционных расходов'!BI13</f>
        <v>373248</v>
      </c>
      <c r="BK26" s="13">
        <f>'Модель операционных расходов'!BJ13</f>
        <v>447897.59999999998</v>
      </c>
      <c r="BL26" s="13">
        <f>'Модель операционных расходов'!BK13</f>
        <v>447897.59999999998</v>
      </c>
      <c r="BM26" s="13">
        <f>'Модель операционных расходов'!BL13</f>
        <v>447897.59999999998</v>
      </c>
      <c r="BN26" s="13">
        <f>'Модель операционных расходов'!BM13</f>
        <v>447897.59999999998</v>
      </c>
      <c r="BO26" s="13">
        <f>'Модель операционных расходов'!BN13</f>
        <v>447897.59999999998</v>
      </c>
      <c r="BP26" s="13">
        <f>'Модель операционных расходов'!BO13</f>
        <v>447897.59999999998</v>
      </c>
      <c r="BQ26" s="13">
        <f>'Модель операционных расходов'!BP13</f>
        <v>447897.59999999998</v>
      </c>
      <c r="BR26" s="13">
        <f>'Модель операционных расходов'!BQ13</f>
        <v>447897.59999999998</v>
      </c>
      <c r="BS26" s="13">
        <f>'Модель операционных расходов'!BR13</f>
        <v>447897.59999999998</v>
      </c>
      <c r="BT26" s="13">
        <f>'Модель операционных расходов'!BS13</f>
        <v>447897.59999999998</v>
      </c>
      <c r="BU26" s="13">
        <f>'Модель операционных расходов'!BT13</f>
        <v>447897.59999999998</v>
      </c>
      <c r="BV26" s="13">
        <f>'Модель операционных расходов'!BU13</f>
        <v>447897.59999999998</v>
      </c>
      <c r="BW26" s="13">
        <f>'Модель операционных расходов'!BV13</f>
        <v>537477.12</v>
      </c>
      <c r="BX26" s="13">
        <f>'Модель операционных расходов'!BW13</f>
        <v>537477.12</v>
      </c>
      <c r="BY26" s="13">
        <f>'Модель операционных расходов'!BX13</f>
        <v>537477.12</v>
      </c>
      <c r="BZ26" s="13">
        <f>'Модель операционных расходов'!BY13</f>
        <v>537477.12</v>
      </c>
      <c r="CA26" s="13">
        <f>'Модель операционных расходов'!BZ13</f>
        <v>537477.12</v>
      </c>
      <c r="CB26" s="13">
        <f>'Модель операционных расходов'!CA13</f>
        <v>537477.12</v>
      </c>
      <c r="CC26" s="13">
        <f>'Модель операционных расходов'!CB13</f>
        <v>537477.12</v>
      </c>
      <c r="CD26" s="13">
        <f>'Модель операционных расходов'!CC13</f>
        <v>537477.12</v>
      </c>
      <c r="CE26" s="13">
        <f>'Модель операционных расходов'!CD13</f>
        <v>537477.12</v>
      </c>
      <c r="CF26" s="13">
        <f>'Модель операционных расходов'!CE13</f>
        <v>537477.12</v>
      </c>
      <c r="CG26" s="13">
        <f>'Модель операционных расходов'!CF13</f>
        <v>537477.12</v>
      </c>
      <c r="CH26" s="13">
        <f>'Модель операционных расходов'!CG13</f>
        <v>537477.12</v>
      </c>
      <c r="CI26" s="13">
        <f>'Модель операционных расходов'!CH13</f>
        <v>644972.54399999999</v>
      </c>
      <c r="CJ26" s="13">
        <f>'Модель операционных расходов'!CI13</f>
        <v>644972.54399999999</v>
      </c>
      <c r="CK26" s="13">
        <f>'Модель операционных расходов'!CJ13</f>
        <v>644972.54399999999</v>
      </c>
      <c r="CL26" s="13">
        <f>'Модель операционных расходов'!CK13</f>
        <v>644972.54399999999</v>
      </c>
      <c r="CM26" s="13">
        <f>'Модель операционных расходов'!CL13</f>
        <v>644972.54399999999</v>
      </c>
      <c r="CN26" s="13">
        <f>'Модель операционных расходов'!CM13</f>
        <v>644972.54399999999</v>
      </c>
      <c r="CO26" s="13">
        <f>'Модель операционных расходов'!CN13</f>
        <v>644972.54399999999</v>
      </c>
      <c r="CP26" s="13">
        <f>'Модель операционных расходов'!CO13</f>
        <v>644972.54399999999</v>
      </c>
      <c r="CQ26" s="13">
        <f>'Модель операционных расходов'!CP13</f>
        <v>644972.54399999999</v>
      </c>
      <c r="CR26" s="13">
        <f>'Модель операционных расходов'!CQ13</f>
        <v>644972.54399999999</v>
      </c>
      <c r="CS26" s="13">
        <f>'Модель операционных расходов'!CR13</f>
        <v>644972.54399999999</v>
      </c>
      <c r="CT26" s="13">
        <f>'Модель операционных расходов'!CS13</f>
        <v>644972.54399999999</v>
      </c>
      <c r="CU26" s="13">
        <f>'Модель операционных расходов'!CT13</f>
        <v>773967.05279999995</v>
      </c>
      <c r="CV26" s="13">
        <f>'Модель операционных расходов'!CU13</f>
        <v>773967.05279999995</v>
      </c>
      <c r="CW26" s="13">
        <f>'Модель операционных расходов'!CV13</f>
        <v>773967.05279999995</v>
      </c>
      <c r="CX26" s="13">
        <f>'Модель операционных расходов'!CW13</f>
        <v>773967.05279999995</v>
      </c>
      <c r="CY26" s="13">
        <f>'Модель операционных расходов'!CX13</f>
        <v>773967.05279999995</v>
      </c>
      <c r="CZ26" s="13">
        <f>'Модель операционных расходов'!CY13</f>
        <v>773967.05279999995</v>
      </c>
      <c r="DA26" s="13">
        <f>'Модель операционных расходов'!CZ13</f>
        <v>773967.05279999995</v>
      </c>
      <c r="DB26" s="13">
        <f>'Модель операционных расходов'!DA13</f>
        <v>773967.05279999995</v>
      </c>
      <c r="DC26" s="13">
        <f>'Модель операционных расходов'!DB13</f>
        <v>773967.05279999995</v>
      </c>
      <c r="DD26" s="13">
        <f>'Модель операционных расходов'!DC13</f>
        <v>773967.05279999995</v>
      </c>
      <c r="DE26" s="13">
        <f>'Модель операционных расходов'!DD13</f>
        <v>773967.05279999995</v>
      </c>
      <c r="DF26" s="13">
        <f>'Модель операционных расходов'!DE13</f>
        <v>773967.05279999995</v>
      </c>
      <c r="DG26" s="13">
        <f>'Модель операционных расходов'!DF13</f>
        <v>928760.46335999994</v>
      </c>
      <c r="DH26" s="13">
        <f>'Модель операционных расходов'!DG13</f>
        <v>928760.46335999994</v>
      </c>
      <c r="DI26" s="13">
        <f>'Модель операционных расходов'!DH13</f>
        <v>928760.46335999994</v>
      </c>
      <c r="DJ26" s="13">
        <f>'Модель операционных расходов'!DI13</f>
        <v>928760.46335999994</v>
      </c>
      <c r="DK26" s="13">
        <f>'Модель операционных расходов'!DJ13</f>
        <v>928760.46335999994</v>
      </c>
      <c r="DL26" s="13">
        <f>'Модель операционных расходов'!DK13</f>
        <v>928760.46335999994</v>
      </c>
      <c r="DM26" s="13">
        <f>'Модель операционных расходов'!DL13</f>
        <v>928760.46335999994</v>
      </c>
      <c r="DN26" s="13">
        <f>'Модель операционных расходов'!DM13</f>
        <v>928760.46335999994</v>
      </c>
      <c r="DO26" s="13">
        <f>'Модель операционных расходов'!DN13</f>
        <v>928760.46335999994</v>
      </c>
      <c r="DP26" s="13">
        <f>'Модель операционных расходов'!DO13</f>
        <v>928760.46335999994</v>
      </c>
      <c r="DQ26" s="13">
        <f>'Модель операционных расходов'!DP13</f>
        <v>928760.46335999994</v>
      </c>
      <c r="DR26" s="13">
        <f>'Модель операционных расходов'!DQ13</f>
        <v>928760.46335999994</v>
      </c>
    </row>
    <row r="27" spans="1:122" s="4" customFormat="1" ht="18" customHeight="1" x14ac:dyDescent="0.3">
      <c r="A27" s="21">
        <v>4042</v>
      </c>
      <c r="B27" s="22" t="s">
        <v>57</v>
      </c>
      <c r="C27" s="13">
        <f>'Модель операционных расходов'!B14</f>
        <v>120000</v>
      </c>
      <c r="D27" s="13">
        <f>'Модель операционных расходов'!C14</f>
        <v>120000</v>
      </c>
      <c r="E27" s="13">
        <f>'Модель операционных расходов'!D14</f>
        <v>120000</v>
      </c>
      <c r="F27" s="13">
        <f>'Модель операционных расходов'!E14</f>
        <v>120000</v>
      </c>
      <c r="G27" s="13">
        <f>'Модель операционных расходов'!F14</f>
        <v>120000</v>
      </c>
      <c r="H27" s="13">
        <f>'Модель операционных расходов'!G14</f>
        <v>120000</v>
      </c>
      <c r="I27" s="13">
        <f>'Модель операционных расходов'!H14</f>
        <v>120000</v>
      </c>
      <c r="J27" s="13">
        <f>'Модель операционных расходов'!I14</f>
        <v>120000</v>
      </c>
      <c r="K27" s="13">
        <f>'Модель операционных расходов'!J14</f>
        <v>120000</v>
      </c>
      <c r="L27" s="13">
        <f>'Модель операционных расходов'!K14</f>
        <v>120000</v>
      </c>
      <c r="M27" s="13">
        <f>'Модель операционных расходов'!L14</f>
        <v>120000</v>
      </c>
      <c r="N27" s="13">
        <f>'Модель операционных расходов'!M14</f>
        <v>120000</v>
      </c>
      <c r="O27" s="13">
        <f>'Модель операционных расходов'!N14</f>
        <v>144000</v>
      </c>
      <c r="P27" s="13">
        <f>'Модель операционных расходов'!O14</f>
        <v>144000</v>
      </c>
      <c r="Q27" s="13">
        <f>'Модель операционных расходов'!P14</f>
        <v>144000</v>
      </c>
      <c r="R27" s="13">
        <f>'Модель операционных расходов'!Q14</f>
        <v>144000</v>
      </c>
      <c r="S27" s="13">
        <f>'Модель операционных расходов'!R14</f>
        <v>144000</v>
      </c>
      <c r="T27" s="13">
        <f>'Модель операционных расходов'!S14</f>
        <v>144000</v>
      </c>
      <c r="U27" s="13">
        <f>'Модель операционных расходов'!T14</f>
        <v>144000</v>
      </c>
      <c r="V27" s="13">
        <f>'Модель операционных расходов'!U14</f>
        <v>144000</v>
      </c>
      <c r="W27" s="13">
        <f>'Модель операционных расходов'!V14</f>
        <v>144000</v>
      </c>
      <c r="X27" s="13">
        <f>'Модель операционных расходов'!W14</f>
        <v>144000</v>
      </c>
      <c r="Y27" s="13">
        <f>'Модель операционных расходов'!X14</f>
        <v>144000</v>
      </c>
      <c r="Z27" s="13">
        <f>'Модель операционных расходов'!Y14</f>
        <v>144000</v>
      </c>
      <c r="AA27" s="13">
        <f>'Модель операционных расходов'!Z14</f>
        <v>172800</v>
      </c>
      <c r="AB27" s="13">
        <f>'Модель операционных расходов'!AA14</f>
        <v>172800</v>
      </c>
      <c r="AC27" s="13">
        <f>'Модель операционных расходов'!AB14</f>
        <v>172800</v>
      </c>
      <c r="AD27" s="13">
        <f>'Модель операционных расходов'!AC14</f>
        <v>172800</v>
      </c>
      <c r="AE27" s="13">
        <f>'Модель операционных расходов'!AD14</f>
        <v>172800</v>
      </c>
      <c r="AF27" s="13">
        <f>'Модель операционных расходов'!AE14</f>
        <v>172800</v>
      </c>
      <c r="AG27" s="13">
        <f>'Модель операционных расходов'!AF14</f>
        <v>172800</v>
      </c>
      <c r="AH27" s="13">
        <f>'Модель операционных расходов'!AG14</f>
        <v>172800</v>
      </c>
      <c r="AI27" s="13">
        <f>'Модель операционных расходов'!AH14</f>
        <v>172800</v>
      </c>
      <c r="AJ27" s="13">
        <f>'Модель операционных расходов'!AI14</f>
        <v>172800</v>
      </c>
      <c r="AK27" s="13">
        <f>'Модель операционных расходов'!AJ14</f>
        <v>172800</v>
      </c>
      <c r="AL27" s="13">
        <f>'Модель операционных расходов'!AK14</f>
        <v>172800</v>
      </c>
      <c r="AM27" s="13">
        <f>'Модель операционных расходов'!AL14</f>
        <v>207360</v>
      </c>
      <c r="AN27" s="13">
        <f>'Модель операционных расходов'!AM14</f>
        <v>207360</v>
      </c>
      <c r="AO27" s="13">
        <f>'Модель операционных расходов'!AN14</f>
        <v>207360</v>
      </c>
      <c r="AP27" s="13">
        <f>'Модель операционных расходов'!AO14</f>
        <v>207360</v>
      </c>
      <c r="AQ27" s="13">
        <f>'Модель операционных расходов'!AP14</f>
        <v>207360</v>
      </c>
      <c r="AR27" s="13">
        <f>'Модель операционных расходов'!AQ14</f>
        <v>207360</v>
      </c>
      <c r="AS27" s="13">
        <f>'Модель операционных расходов'!AR14</f>
        <v>207360</v>
      </c>
      <c r="AT27" s="13">
        <f>'Модель операционных расходов'!AS14</f>
        <v>207360</v>
      </c>
      <c r="AU27" s="13">
        <f>'Модель операционных расходов'!AT14</f>
        <v>207360</v>
      </c>
      <c r="AV27" s="13">
        <f>'Модель операционных расходов'!AU14</f>
        <v>207360</v>
      </c>
      <c r="AW27" s="13">
        <f>'Модель операционных расходов'!AV14</f>
        <v>207360</v>
      </c>
      <c r="AX27" s="13">
        <f>'Модель операционных расходов'!AW14</f>
        <v>207360</v>
      </c>
      <c r="AY27" s="13">
        <f>'Модель операционных расходов'!AX14</f>
        <v>248832</v>
      </c>
      <c r="AZ27" s="13">
        <f>'Модель операционных расходов'!AY14</f>
        <v>248832</v>
      </c>
      <c r="BA27" s="13">
        <f>'Модель операционных расходов'!AZ14</f>
        <v>248832</v>
      </c>
      <c r="BB27" s="13">
        <f>'Модель операционных расходов'!BA14</f>
        <v>248832</v>
      </c>
      <c r="BC27" s="13">
        <f>'Модель операционных расходов'!BB14</f>
        <v>248832</v>
      </c>
      <c r="BD27" s="13">
        <f>'Модель операционных расходов'!BC14</f>
        <v>248832</v>
      </c>
      <c r="BE27" s="13">
        <f>'Модель операционных расходов'!BD14</f>
        <v>248832</v>
      </c>
      <c r="BF27" s="13">
        <f>'Модель операционных расходов'!BE14</f>
        <v>248832</v>
      </c>
      <c r="BG27" s="13">
        <f>'Модель операционных расходов'!BF14</f>
        <v>248832</v>
      </c>
      <c r="BH27" s="13">
        <f>'Модель операционных расходов'!BG14</f>
        <v>248832</v>
      </c>
      <c r="BI27" s="13">
        <f>'Модель операционных расходов'!BH14</f>
        <v>248832</v>
      </c>
      <c r="BJ27" s="13">
        <f>'Модель операционных расходов'!BI14</f>
        <v>248832</v>
      </c>
      <c r="BK27" s="13">
        <f>'Модель операционных расходов'!BJ14</f>
        <v>298598.39999999997</v>
      </c>
      <c r="BL27" s="13">
        <f>'Модель операционных расходов'!BK14</f>
        <v>298598.39999999997</v>
      </c>
      <c r="BM27" s="13">
        <f>'Модель операционных расходов'!BL14</f>
        <v>298598.39999999997</v>
      </c>
      <c r="BN27" s="13">
        <f>'Модель операционных расходов'!BM14</f>
        <v>298598.39999999997</v>
      </c>
      <c r="BO27" s="13">
        <f>'Модель операционных расходов'!BN14</f>
        <v>298598.39999999997</v>
      </c>
      <c r="BP27" s="13">
        <f>'Модель операционных расходов'!BO14</f>
        <v>298598.39999999997</v>
      </c>
      <c r="BQ27" s="13">
        <f>'Модель операционных расходов'!BP14</f>
        <v>298598.39999999997</v>
      </c>
      <c r="BR27" s="13">
        <f>'Модель операционных расходов'!BQ14</f>
        <v>298598.39999999997</v>
      </c>
      <c r="BS27" s="13">
        <f>'Модель операционных расходов'!BR14</f>
        <v>298598.39999999997</v>
      </c>
      <c r="BT27" s="13">
        <f>'Модель операционных расходов'!BS14</f>
        <v>298598.39999999997</v>
      </c>
      <c r="BU27" s="13">
        <f>'Модель операционных расходов'!BT14</f>
        <v>298598.39999999997</v>
      </c>
      <c r="BV27" s="13">
        <f>'Модель операционных расходов'!BU14</f>
        <v>298598.39999999997</v>
      </c>
      <c r="BW27" s="13">
        <f>'Модель операционных расходов'!BV14</f>
        <v>358318.07999999996</v>
      </c>
      <c r="BX27" s="13">
        <f>'Модель операционных расходов'!BW14</f>
        <v>358318.07999999996</v>
      </c>
      <c r="BY27" s="13">
        <f>'Модель операционных расходов'!BX14</f>
        <v>358318.07999999996</v>
      </c>
      <c r="BZ27" s="13">
        <f>'Модель операционных расходов'!BY14</f>
        <v>358318.07999999996</v>
      </c>
      <c r="CA27" s="13">
        <f>'Модель операционных расходов'!BZ14</f>
        <v>358318.07999999996</v>
      </c>
      <c r="CB27" s="13">
        <f>'Модель операционных расходов'!CA14</f>
        <v>358318.07999999996</v>
      </c>
      <c r="CC27" s="13">
        <f>'Модель операционных расходов'!CB14</f>
        <v>358318.07999999996</v>
      </c>
      <c r="CD27" s="13">
        <f>'Модель операционных расходов'!CC14</f>
        <v>358318.07999999996</v>
      </c>
      <c r="CE27" s="13">
        <f>'Модель операционных расходов'!CD14</f>
        <v>358318.07999999996</v>
      </c>
      <c r="CF27" s="13">
        <f>'Модель операционных расходов'!CE14</f>
        <v>358318.07999999996</v>
      </c>
      <c r="CG27" s="13">
        <f>'Модель операционных расходов'!CF14</f>
        <v>358318.07999999996</v>
      </c>
      <c r="CH27" s="13">
        <f>'Модель операционных расходов'!CG14</f>
        <v>358318.07999999996</v>
      </c>
      <c r="CI27" s="13">
        <f>'Модель операционных расходов'!CH14</f>
        <v>429981.69599999994</v>
      </c>
      <c r="CJ27" s="13">
        <f>'Модель операционных расходов'!CI14</f>
        <v>429981.69599999994</v>
      </c>
      <c r="CK27" s="13">
        <f>'Модель операционных расходов'!CJ14</f>
        <v>429981.69599999994</v>
      </c>
      <c r="CL27" s="13">
        <f>'Модель операционных расходов'!CK14</f>
        <v>429981.69599999994</v>
      </c>
      <c r="CM27" s="13">
        <f>'Модель операционных расходов'!CL14</f>
        <v>429981.69599999994</v>
      </c>
      <c r="CN27" s="13">
        <f>'Модель операционных расходов'!CM14</f>
        <v>429981.69599999994</v>
      </c>
      <c r="CO27" s="13">
        <f>'Модель операционных расходов'!CN14</f>
        <v>429981.69599999994</v>
      </c>
      <c r="CP27" s="13">
        <f>'Модель операционных расходов'!CO14</f>
        <v>429981.69599999994</v>
      </c>
      <c r="CQ27" s="13">
        <f>'Модель операционных расходов'!CP14</f>
        <v>429981.69599999994</v>
      </c>
      <c r="CR27" s="13">
        <f>'Модель операционных расходов'!CQ14</f>
        <v>429981.69599999994</v>
      </c>
      <c r="CS27" s="13">
        <f>'Модель операционных расходов'!CR14</f>
        <v>429981.69599999994</v>
      </c>
      <c r="CT27" s="13">
        <f>'Модель операционных расходов'!CS14</f>
        <v>429981.69599999994</v>
      </c>
      <c r="CU27" s="13">
        <f>'Модель операционных расходов'!CT14</f>
        <v>515978.03519999993</v>
      </c>
      <c r="CV27" s="13">
        <f>'Модель операционных расходов'!CU14</f>
        <v>515978.03519999993</v>
      </c>
      <c r="CW27" s="13">
        <f>'Модель операционных расходов'!CV14</f>
        <v>515978.03519999993</v>
      </c>
      <c r="CX27" s="13">
        <f>'Модель операционных расходов'!CW14</f>
        <v>515978.03519999993</v>
      </c>
      <c r="CY27" s="13">
        <f>'Модель операционных расходов'!CX14</f>
        <v>515978.03519999993</v>
      </c>
      <c r="CZ27" s="13">
        <f>'Модель операционных расходов'!CY14</f>
        <v>515978.03519999993</v>
      </c>
      <c r="DA27" s="13">
        <f>'Модель операционных расходов'!CZ14</f>
        <v>515978.03519999993</v>
      </c>
      <c r="DB27" s="13">
        <f>'Модель операционных расходов'!DA14</f>
        <v>515978.03519999993</v>
      </c>
      <c r="DC27" s="13">
        <f>'Модель операционных расходов'!DB14</f>
        <v>515978.03519999993</v>
      </c>
      <c r="DD27" s="13">
        <f>'Модель операционных расходов'!DC14</f>
        <v>515978.03519999993</v>
      </c>
      <c r="DE27" s="13">
        <f>'Модель операционных расходов'!DD14</f>
        <v>515978.03519999993</v>
      </c>
      <c r="DF27" s="13">
        <f>'Модель операционных расходов'!DE14</f>
        <v>515978.03519999993</v>
      </c>
      <c r="DG27" s="13">
        <f>'Модель операционных расходов'!DF14</f>
        <v>619173.64223999984</v>
      </c>
      <c r="DH27" s="13">
        <f>'Модель операционных расходов'!DG14</f>
        <v>619173.64223999984</v>
      </c>
      <c r="DI27" s="13">
        <f>'Модель операционных расходов'!DH14</f>
        <v>619173.64223999984</v>
      </c>
      <c r="DJ27" s="13">
        <f>'Модель операционных расходов'!DI14</f>
        <v>619173.64223999984</v>
      </c>
      <c r="DK27" s="13">
        <f>'Модель операционных расходов'!DJ14</f>
        <v>619173.64223999984</v>
      </c>
      <c r="DL27" s="13">
        <f>'Модель операционных расходов'!DK14</f>
        <v>619173.64223999984</v>
      </c>
      <c r="DM27" s="13">
        <f>'Модель операционных расходов'!DL14</f>
        <v>619173.64223999984</v>
      </c>
      <c r="DN27" s="13">
        <f>'Модель операционных расходов'!DM14</f>
        <v>619173.64223999984</v>
      </c>
      <c r="DO27" s="13">
        <f>'Модель операционных расходов'!DN14</f>
        <v>619173.64223999984</v>
      </c>
      <c r="DP27" s="13">
        <f>'Модель операционных расходов'!DO14</f>
        <v>619173.64223999984</v>
      </c>
      <c r="DQ27" s="13">
        <f>'Модель операционных расходов'!DP14</f>
        <v>619173.64223999984</v>
      </c>
      <c r="DR27" s="13">
        <f>'Модель операционных расходов'!DQ14</f>
        <v>619173.64223999984</v>
      </c>
    </row>
    <row r="28" spans="1:122" s="4" customFormat="1" ht="18" customHeight="1" x14ac:dyDescent="0.3">
      <c r="A28" s="21">
        <v>4043</v>
      </c>
      <c r="B28" s="22" t="s">
        <v>58</v>
      </c>
      <c r="C28" s="13">
        <f>'Модель операционных расходов'!B15</f>
        <v>30000</v>
      </c>
      <c r="D28" s="13">
        <f>'Модель операционных расходов'!C15</f>
        <v>30000</v>
      </c>
      <c r="E28" s="13">
        <f>'Модель операционных расходов'!D15</f>
        <v>30000</v>
      </c>
      <c r="F28" s="13">
        <f>'Модель операционных расходов'!E15</f>
        <v>30000</v>
      </c>
      <c r="G28" s="13">
        <f>'Модель операционных расходов'!F15</f>
        <v>30000</v>
      </c>
      <c r="H28" s="13">
        <f>'Модель операционных расходов'!G15</f>
        <v>30000</v>
      </c>
      <c r="I28" s="13">
        <f>'Модель операционных расходов'!H15</f>
        <v>30000</v>
      </c>
      <c r="J28" s="13">
        <f>'Модель операционных расходов'!I15</f>
        <v>30000</v>
      </c>
      <c r="K28" s="13">
        <f>'Модель операционных расходов'!J15</f>
        <v>30000</v>
      </c>
      <c r="L28" s="13">
        <f>'Модель операционных расходов'!K15</f>
        <v>30000</v>
      </c>
      <c r="M28" s="13">
        <f>'Модель операционных расходов'!L15</f>
        <v>30000</v>
      </c>
      <c r="N28" s="13">
        <f>'Модель операционных расходов'!M15</f>
        <v>30000</v>
      </c>
      <c r="O28" s="13">
        <f>'Модель операционных расходов'!N15</f>
        <v>36000</v>
      </c>
      <c r="P28" s="13">
        <f>'Модель операционных расходов'!O15</f>
        <v>36000</v>
      </c>
      <c r="Q28" s="13">
        <f>'Модель операционных расходов'!P15</f>
        <v>36000</v>
      </c>
      <c r="R28" s="13">
        <f>'Модель операционных расходов'!Q15</f>
        <v>36000</v>
      </c>
      <c r="S28" s="13">
        <f>'Модель операционных расходов'!R15</f>
        <v>36000</v>
      </c>
      <c r="T28" s="13">
        <f>'Модель операционных расходов'!S15</f>
        <v>36000</v>
      </c>
      <c r="U28" s="13">
        <f>'Модель операционных расходов'!T15</f>
        <v>36000</v>
      </c>
      <c r="V28" s="13">
        <f>'Модель операционных расходов'!U15</f>
        <v>36000</v>
      </c>
      <c r="W28" s="13">
        <f>'Модель операционных расходов'!V15</f>
        <v>36000</v>
      </c>
      <c r="X28" s="13">
        <f>'Модель операционных расходов'!W15</f>
        <v>36000</v>
      </c>
      <c r="Y28" s="13">
        <f>'Модель операционных расходов'!X15</f>
        <v>36000</v>
      </c>
      <c r="Z28" s="13">
        <f>'Модель операционных расходов'!Y15</f>
        <v>36000</v>
      </c>
      <c r="AA28" s="13">
        <f>'Модель операционных расходов'!Z15</f>
        <v>43200</v>
      </c>
      <c r="AB28" s="13">
        <f>'Модель операционных расходов'!AA15</f>
        <v>43200</v>
      </c>
      <c r="AC28" s="13">
        <f>'Модель операционных расходов'!AB15</f>
        <v>43200</v>
      </c>
      <c r="AD28" s="13">
        <f>'Модель операционных расходов'!AC15</f>
        <v>43200</v>
      </c>
      <c r="AE28" s="13">
        <f>'Модель операционных расходов'!AD15</f>
        <v>43200</v>
      </c>
      <c r="AF28" s="13">
        <f>'Модель операционных расходов'!AE15</f>
        <v>43200</v>
      </c>
      <c r="AG28" s="13">
        <f>'Модель операционных расходов'!AF15</f>
        <v>43200</v>
      </c>
      <c r="AH28" s="13">
        <f>'Модель операционных расходов'!AG15</f>
        <v>43200</v>
      </c>
      <c r="AI28" s="13">
        <f>'Модель операционных расходов'!AH15</f>
        <v>43200</v>
      </c>
      <c r="AJ28" s="13">
        <f>'Модель операционных расходов'!AI15</f>
        <v>43200</v>
      </c>
      <c r="AK28" s="13">
        <f>'Модель операционных расходов'!AJ15</f>
        <v>43200</v>
      </c>
      <c r="AL28" s="13">
        <f>'Модель операционных расходов'!AK15</f>
        <v>43200</v>
      </c>
      <c r="AM28" s="13">
        <f>'Модель операционных расходов'!AL15</f>
        <v>51840</v>
      </c>
      <c r="AN28" s="13">
        <f>'Модель операционных расходов'!AM15</f>
        <v>51840</v>
      </c>
      <c r="AO28" s="13">
        <f>'Модель операционных расходов'!AN15</f>
        <v>51840</v>
      </c>
      <c r="AP28" s="13">
        <f>'Модель операционных расходов'!AO15</f>
        <v>51840</v>
      </c>
      <c r="AQ28" s="13">
        <f>'Модель операционных расходов'!AP15</f>
        <v>51840</v>
      </c>
      <c r="AR28" s="13">
        <f>'Модель операционных расходов'!AQ15</f>
        <v>51840</v>
      </c>
      <c r="AS28" s="13">
        <f>'Модель операционных расходов'!AR15</f>
        <v>51840</v>
      </c>
      <c r="AT28" s="13">
        <f>'Модель операционных расходов'!AS15</f>
        <v>51840</v>
      </c>
      <c r="AU28" s="13">
        <f>'Модель операционных расходов'!AT15</f>
        <v>51840</v>
      </c>
      <c r="AV28" s="13">
        <f>'Модель операционных расходов'!AU15</f>
        <v>51840</v>
      </c>
      <c r="AW28" s="13">
        <f>'Модель операционных расходов'!AV15</f>
        <v>51840</v>
      </c>
      <c r="AX28" s="13">
        <f>'Модель операционных расходов'!AW15</f>
        <v>51840</v>
      </c>
      <c r="AY28" s="13">
        <f>'Модель операционных расходов'!AX15</f>
        <v>62208</v>
      </c>
      <c r="AZ28" s="13">
        <f>'Модель операционных расходов'!AY15</f>
        <v>62208</v>
      </c>
      <c r="BA28" s="13">
        <f>'Модель операционных расходов'!AZ15</f>
        <v>62208</v>
      </c>
      <c r="BB28" s="13">
        <f>'Модель операционных расходов'!BA15</f>
        <v>62208</v>
      </c>
      <c r="BC28" s="13">
        <f>'Модель операционных расходов'!BB15</f>
        <v>62208</v>
      </c>
      <c r="BD28" s="13">
        <f>'Модель операционных расходов'!BC15</f>
        <v>62208</v>
      </c>
      <c r="BE28" s="13">
        <f>'Модель операционных расходов'!BD15</f>
        <v>62208</v>
      </c>
      <c r="BF28" s="13">
        <f>'Модель операционных расходов'!BE15</f>
        <v>62208</v>
      </c>
      <c r="BG28" s="13">
        <f>'Модель операционных расходов'!BF15</f>
        <v>62208</v>
      </c>
      <c r="BH28" s="13">
        <f>'Модель операционных расходов'!BG15</f>
        <v>62208</v>
      </c>
      <c r="BI28" s="13">
        <f>'Модель операционных расходов'!BH15</f>
        <v>62208</v>
      </c>
      <c r="BJ28" s="13">
        <f>'Модель операционных расходов'!BI15</f>
        <v>62208</v>
      </c>
      <c r="BK28" s="13">
        <f>'Модель операционных расходов'!BJ15</f>
        <v>74649.599999999991</v>
      </c>
      <c r="BL28" s="13">
        <f>'Модель операционных расходов'!BK15</f>
        <v>74649.599999999991</v>
      </c>
      <c r="BM28" s="13">
        <f>'Модель операционных расходов'!BL15</f>
        <v>74649.599999999991</v>
      </c>
      <c r="BN28" s="13">
        <f>'Модель операционных расходов'!BM15</f>
        <v>74649.599999999991</v>
      </c>
      <c r="BO28" s="13">
        <f>'Модель операционных расходов'!BN15</f>
        <v>74649.599999999991</v>
      </c>
      <c r="BP28" s="13">
        <f>'Модель операционных расходов'!BO15</f>
        <v>74649.599999999991</v>
      </c>
      <c r="BQ28" s="13">
        <f>'Модель операционных расходов'!BP15</f>
        <v>74649.599999999991</v>
      </c>
      <c r="BR28" s="13">
        <f>'Модель операционных расходов'!BQ15</f>
        <v>74649.599999999991</v>
      </c>
      <c r="BS28" s="13">
        <f>'Модель операционных расходов'!BR15</f>
        <v>74649.599999999991</v>
      </c>
      <c r="BT28" s="13">
        <f>'Модель операционных расходов'!BS15</f>
        <v>74649.599999999991</v>
      </c>
      <c r="BU28" s="13">
        <f>'Модель операционных расходов'!BT15</f>
        <v>74649.599999999991</v>
      </c>
      <c r="BV28" s="13">
        <f>'Модель операционных расходов'!BU15</f>
        <v>74649.599999999991</v>
      </c>
      <c r="BW28" s="13">
        <f>'Модель операционных расходов'!BV15</f>
        <v>89579.51999999999</v>
      </c>
      <c r="BX28" s="13">
        <f>'Модель операционных расходов'!BW15</f>
        <v>89579.51999999999</v>
      </c>
      <c r="BY28" s="13">
        <f>'Модель операционных расходов'!BX15</f>
        <v>89579.51999999999</v>
      </c>
      <c r="BZ28" s="13">
        <f>'Модель операционных расходов'!BY15</f>
        <v>89579.51999999999</v>
      </c>
      <c r="CA28" s="13">
        <f>'Модель операционных расходов'!BZ15</f>
        <v>89579.51999999999</v>
      </c>
      <c r="CB28" s="13">
        <f>'Модель операционных расходов'!CA15</f>
        <v>89579.51999999999</v>
      </c>
      <c r="CC28" s="13">
        <f>'Модель операционных расходов'!CB15</f>
        <v>89579.51999999999</v>
      </c>
      <c r="CD28" s="13">
        <f>'Модель операционных расходов'!CC15</f>
        <v>89579.51999999999</v>
      </c>
      <c r="CE28" s="13">
        <f>'Модель операционных расходов'!CD15</f>
        <v>89579.51999999999</v>
      </c>
      <c r="CF28" s="13">
        <f>'Модель операционных расходов'!CE15</f>
        <v>89579.51999999999</v>
      </c>
      <c r="CG28" s="13">
        <f>'Модель операционных расходов'!CF15</f>
        <v>89579.51999999999</v>
      </c>
      <c r="CH28" s="13">
        <f>'Модель операционных расходов'!CG15</f>
        <v>89579.51999999999</v>
      </c>
      <c r="CI28" s="13">
        <f>'Модель операционных расходов'!CH15</f>
        <v>107495.42399999998</v>
      </c>
      <c r="CJ28" s="13">
        <f>'Модель операционных расходов'!CI15</f>
        <v>107495.42399999998</v>
      </c>
      <c r="CK28" s="13">
        <f>'Модель операционных расходов'!CJ15</f>
        <v>107495.42399999998</v>
      </c>
      <c r="CL28" s="13">
        <f>'Модель операционных расходов'!CK15</f>
        <v>107495.42399999998</v>
      </c>
      <c r="CM28" s="13">
        <f>'Модель операционных расходов'!CL15</f>
        <v>107495.42399999998</v>
      </c>
      <c r="CN28" s="13">
        <f>'Модель операционных расходов'!CM15</f>
        <v>107495.42399999998</v>
      </c>
      <c r="CO28" s="13">
        <f>'Модель операционных расходов'!CN15</f>
        <v>107495.42399999998</v>
      </c>
      <c r="CP28" s="13">
        <f>'Модель операционных расходов'!CO15</f>
        <v>107495.42399999998</v>
      </c>
      <c r="CQ28" s="13">
        <f>'Модель операционных расходов'!CP15</f>
        <v>107495.42399999998</v>
      </c>
      <c r="CR28" s="13">
        <f>'Модель операционных расходов'!CQ15</f>
        <v>107495.42399999998</v>
      </c>
      <c r="CS28" s="13">
        <f>'Модель операционных расходов'!CR15</f>
        <v>107495.42399999998</v>
      </c>
      <c r="CT28" s="13">
        <f>'Модель операционных расходов'!CS15</f>
        <v>107495.42399999998</v>
      </c>
      <c r="CU28" s="13">
        <f>'Модель операционных расходов'!CT15</f>
        <v>128994.50879999998</v>
      </c>
      <c r="CV28" s="13">
        <f>'Модель операционных расходов'!CU15</f>
        <v>128994.50879999998</v>
      </c>
      <c r="CW28" s="13">
        <f>'Модель операционных расходов'!CV15</f>
        <v>128994.50879999998</v>
      </c>
      <c r="CX28" s="13">
        <f>'Модель операционных расходов'!CW15</f>
        <v>128994.50879999998</v>
      </c>
      <c r="CY28" s="13">
        <f>'Модель операционных расходов'!CX15</f>
        <v>128994.50879999998</v>
      </c>
      <c r="CZ28" s="13">
        <f>'Модель операционных расходов'!CY15</f>
        <v>128994.50879999998</v>
      </c>
      <c r="DA28" s="13">
        <f>'Модель операционных расходов'!CZ15</f>
        <v>128994.50879999998</v>
      </c>
      <c r="DB28" s="13">
        <f>'Модель операционных расходов'!DA15</f>
        <v>128994.50879999998</v>
      </c>
      <c r="DC28" s="13">
        <f>'Модель операционных расходов'!DB15</f>
        <v>128994.50879999998</v>
      </c>
      <c r="DD28" s="13">
        <f>'Модель операционных расходов'!DC15</f>
        <v>128994.50879999998</v>
      </c>
      <c r="DE28" s="13">
        <f>'Модель операционных расходов'!DD15</f>
        <v>128994.50879999998</v>
      </c>
      <c r="DF28" s="13">
        <f>'Модель операционных расходов'!DE15</f>
        <v>128994.50879999998</v>
      </c>
      <c r="DG28" s="13">
        <f>'Модель операционных расходов'!DF15</f>
        <v>154793.41055999996</v>
      </c>
      <c r="DH28" s="13">
        <f>'Модель операционных расходов'!DG15</f>
        <v>154793.41055999996</v>
      </c>
      <c r="DI28" s="13">
        <f>'Модель операционных расходов'!DH15</f>
        <v>154793.41055999996</v>
      </c>
      <c r="DJ28" s="13">
        <f>'Модель операционных расходов'!DI15</f>
        <v>154793.41055999996</v>
      </c>
      <c r="DK28" s="13">
        <f>'Модель операционных расходов'!DJ15</f>
        <v>154793.41055999996</v>
      </c>
      <c r="DL28" s="13">
        <f>'Модель операционных расходов'!DK15</f>
        <v>154793.41055999996</v>
      </c>
      <c r="DM28" s="13">
        <f>'Модель операционных расходов'!DL15</f>
        <v>154793.41055999996</v>
      </c>
      <c r="DN28" s="13">
        <f>'Модель операционных расходов'!DM15</f>
        <v>154793.41055999996</v>
      </c>
      <c r="DO28" s="13">
        <f>'Модель операционных расходов'!DN15</f>
        <v>154793.41055999996</v>
      </c>
      <c r="DP28" s="13">
        <f>'Модель операционных расходов'!DO15</f>
        <v>154793.41055999996</v>
      </c>
      <c r="DQ28" s="13">
        <f>'Модель операционных расходов'!DP15</f>
        <v>154793.41055999996</v>
      </c>
      <c r="DR28" s="13">
        <f>'Модель операционных расходов'!DQ15</f>
        <v>154793.41055999996</v>
      </c>
    </row>
    <row r="29" spans="1:122" s="4" customFormat="1" ht="18" customHeight="1" x14ac:dyDescent="0.3">
      <c r="A29" s="21">
        <v>4044</v>
      </c>
      <c r="B29" s="22" t="s">
        <v>59</v>
      </c>
      <c r="C29" s="13">
        <f>'Модель операционных расходов'!B16</f>
        <v>45000</v>
      </c>
      <c r="D29" s="13">
        <f>'Модель операционных расходов'!C16</f>
        <v>45000</v>
      </c>
      <c r="E29" s="13">
        <f>'Модель операционных расходов'!D16</f>
        <v>45000</v>
      </c>
      <c r="F29" s="13">
        <f>'Модель операционных расходов'!E16</f>
        <v>45000</v>
      </c>
      <c r="G29" s="13">
        <f>'Модель операционных расходов'!F16</f>
        <v>45000</v>
      </c>
      <c r="H29" s="13">
        <f>'Модель операционных расходов'!G16</f>
        <v>45000</v>
      </c>
      <c r="I29" s="13">
        <f>'Модель операционных расходов'!H16</f>
        <v>45000</v>
      </c>
      <c r="J29" s="13">
        <f>'Модель операционных расходов'!I16</f>
        <v>45000</v>
      </c>
      <c r="K29" s="13">
        <f>'Модель операционных расходов'!J16</f>
        <v>45000</v>
      </c>
      <c r="L29" s="13">
        <f>'Модель операционных расходов'!K16</f>
        <v>45000</v>
      </c>
      <c r="M29" s="13">
        <f>'Модель операционных расходов'!L16</f>
        <v>45000</v>
      </c>
      <c r="N29" s="13">
        <f>'Модель операционных расходов'!M16</f>
        <v>45000</v>
      </c>
      <c r="O29" s="13">
        <f>'Модель операционных расходов'!N16</f>
        <v>54000</v>
      </c>
      <c r="P29" s="13">
        <f>'Модель операционных расходов'!O16</f>
        <v>54000</v>
      </c>
      <c r="Q29" s="13">
        <f>'Модель операционных расходов'!P16</f>
        <v>54000</v>
      </c>
      <c r="R29" s="13">
        <f>'Модель операционных расходов'!Q16</f>
        <v>54000</v>
      </c>
      <c r="S29" s="13">
        <f>'Модель операционных расходов'!R16</f>
        <v>54000</v>
      </c>
      <c r="T29" s="13">
        <f>'Модель операционных расходов'!S16</f>
        <v>54000</v>
      </c>
      <c r="U29" s="13">
        <f>'Модель операционных расходов'!T16</f>
        <v>54000</v>
      </c>
      <c r="V29" s="13">
        <f>'Модель операционных расходов'!U16</f>
        <v>54000</v>
      </c>
      <c r="W29" s="13">
        <f>'Модель операционных расходов'!V16</f>
        <v>54000</v>
      </c>
      <c r="X29" s="13">
        <f>'Модель операционных расходов'!W16</f>
        <v>54000</v>
      </c>
      <c r="Y29" s="13">
        <f>'Модель операционных расходов'!X16</f>
        <v>54000</v>
      </c>
      <c r="Z29" s="13">
        <f>'Модель операционных расходов'!Y16</f>
        <v>54000</v>
      </c>
      <c r="AA29" s="13">
        <f>'Модель операционных расходов'!Z16</f>
        <v>64800</v>
      </c>
      <c r="AB29" s="13">
        <f>'Модель операционных расходов'!AA16</f>
        <v>64800</v>
      </c>
      <c r="AC29" s="13">
        <f>'Модель операционных расходов'!AB16</f>
        <v>64800</v>
      </c>
      <c r="AD29" s="13">
        <f>'Модель операционных расходов'!AC16</f>
        <v>64800</v>
      </c>
      <c r="AE29" s="13">
        <f>'Модель операционных расходов'!AD16</f>
        <v>64800</v>
      </c>
      <c r="AF29" s="13">
        <f>'Модель операционных расходов'!AE16</f>
        <v>64800</v>
      </c>
      <c r="AG29" s="13">
        <f>'Модель операционных расходов'!AF16</f>
        <v>64800</v>
      </c>
      <c r="AH29" s="13">
        <f>'Модель операционных расходов'!AG16</f>
        <v>64800</v>
      </c>
      <c r="AI29" s="13">
        <f>'Модель операционных расходов'!AH16</f>
        <v>64800</v>
      </c>
      <c r="AJ29" s="13">
        <f>'Модель операционных расходов'!AI16</f>
        <v>64800</v>
      </c>
      <c r="AK29" s="13">
        <f>'Модель операционных расходов'!AJ16</f>
        <v>64800</v>
      </c>
      <c r="AL29" s="13">
        <f>'Модель операционных расходов'!AK16</f>
        <v>64800</v>
      </c>
      <c r="AM29" s="13">
        <f>'Модель операционных расходов'!AL16</f>
        <v>77760</v>
      </c>
      <c r="AN29" s="13">
        <f>'Модель операционных расходов'!AM16</f>
        <v>77760</v>
      </c>
      <c r="AO29" s="13">
        <f>'Модель операционных расходов'!AN16</f>
        <v>77760</v>
      </c>
      <c r="AP29" s="13">
        <f>'Модель операционных расходов'!AO16</f>
        <v>77760</v>
      </c>
      <c r="AQ29" s="13">
        <f>'Модель операционных расходов'!AP16</f>
        <v>77760</v>
      </c>
      <c r="AR29" s="13">
        <f>'Модель операционных расходов'!AQ16</f>
        <v>77760</v>
      </c>
      <c r="AS29" s="13">
        <f>'Модель операционных расходов'!AR16</f>
        <v>77760</v>
      </c>
      <c r="AT29" s="13">
        <f>'Модель операционных расходов'!AS16</f>
        <v>77760</v>
      </c>
      <c r="AU29" s="13">
        <f>'Модель операционных расходов'!AT16</f>
        <v>77760</v>
      </c>
      <c r="AV29" s="13">
        <f>'Модель операционных расходов'!AU16</f>
        <v>77760</v>
      </c>
      <c r="AW29" s="13">
        <f>'Модель операционных расходов'!AV16</f>
        <v>77760</v>
      </c>
      <c r="AX29" s="13">
        <f>'Модель операционных расходов'!AW16</f>
        <v>77760</v>
      </c>
      <c r="AY29" s="13">
        <f>'Модель операционных расходов'!AX16</f>
        <v>93312</v>
      </c>
      <c r="AZ29" s="13">
        <f>'Модель операционных расходов'!AY16</f>
        <v>93312</v>
      </c>
      <c r="BA29" s="13">
        <f>'Модель операционных расходов'!AZ16</f>
        <v>93312</v>
      </c>
      <c r="BB29" s="13">
        <f>'Модель операционных расходов'!BA16</f>
        <v>93312</v>
      </c>
      <c r="BC29" s="13">
        <f>'Модель операционных расходов'!BB16</f>
        <v>93312</v>
      </c>
      <c r="BD29" s="13">
        <f>'Модель операционных расходов'!BC16</f>
        <v>93312</v>
      </c>
      <c r="BE29" s="13">
        <f>'Модель операционных расходов'!BD16</f>
        <v>93312</v>
      </c>
      <c r="BF29" s="13">
        <f>'Модель операционных расходов'!BE16</f>
        <v>93312</v>
      </c>
      <c r="BG29" s="13">
        <f>'Модель операционных расходов'!BF16</f>
        <v>93312</v>
      </c>
      <c r="BH29" s="13">
        <f>'Модель операционных расходов'!BG16</f>
        <v>93312</v>
      </c>
      <c r="BI29" s="13">
        <f>'Модель операционных расходов'!BH16</f>
        <v>93312</v>
      </c>
      <c r="BJ29" s="13">
        <f>'Модель операционных расходов'!BI16</f>
        <v>93312</v>
      </c>
      <c r="BK29" s="13">
        <f>'Модель операционных расходов'!BJ16</f>
        <v>111974.39999999999</v>
      </c>
      <c r="BL29" s="13">
        <f>'Модель операционных расходов'!BK16</f>
        <v>111974.39999999999</v>
      </c>
      <c r="BM29" s="13">
        <f>'Модель операционных расходов'!BL16</f>
        <v>111974.39999999999</v>
      </c>
      <c r="BN29" s="13">
        <f>'Модель операционных расходов'!BM16</f>
        <v>111974.39999999999</v>
      </c>
      <c r="BO29" s="13">
        <f>'Модель операционных расходов'!BN16</f>
        <v>111974.39999999999</v>
      </c>
      <c r="BP29" s="13">
        <f>'Модель операционных расходов'!BO16</f>
        <v>111974.39999999999</v>
      </c>
      <c r="BQ29" s="13">
        <f>'Модель операционных расходов'!BP16</f>
        <v>111974.39999999999</v>
      </c>
      <c r="BR29" s="13">
        <f>'Модель операционных расходов'!BQ16</f>
        <v>111974.39999999999</v>
      </c>
      <c r="BS29" s="13">
        <f>'Модель операционных расходов'!BR16</f>
        <v>111974.39999999999</v>
      </c>
      <c r="BT29" s="13">
        <f>'Модель операционных расходов'!BS16</f>
        <v>111974.39999999999</v>
      </c>
      <c r="BU29" s="13">
        <f>'Модель операционных расходов'!BT16</f>
        <v>111974.39999999999</v>
      </c>
      <c r="BV29" s="13">
        <f>'Модель операционных расходов'!BU16</f>
        <v>111974.39999999999</v>
      </c>
      <c r="BW29" s="13">
        <f>'Модель операционных расходов'!BV16</f>
        <v>134369.28</v>
      </c>
      <c r="BX29" s="13">
        <f>'Модель операционных расходов'!BW16</f>
        <v>134369.28</v>
      </c>
      <c r="BY29" s="13">
        <f>'Модель операционных расходов'!BX16</f>
        <v>134369.28</v>
      </c>
      <c r="BZ29" s="13">
        <f>'Модель операционных расходов'!BY16</f>
        <v>134369.28</v>
      </c>
      <c r="CA29" s="13">
        <f>'Модель операционных расходов'!BZ16</f>
        <v>134369.28</v>
      </c>
      <c r="CB29" s="13">
        <f>'Модель операционных расходов'!CA16</f>
        <v>134369.28</v>
      </c>
      <c r="CC29" s="13">
        <f>'Модель операционных расходов'!CB16</f>
        <v>134369.28</v>
      </c>
      <c r="CD29" s="13">
        <f>'Модель операционных расходов'!CC16</f>
        <v>134369.28</v>
      </c>
      <c r="CE29" s="13">
        <f>'Модель операционных расходов'!CD16</f>
        <v>134369.28</v>
      </c>
      <c r="CF29" s="13">
        <f>'Модель операционных расходов'!CE16</f>
        <v>134369.28</v>
      </c>
      <c r="CG29" s="13">
        <f>'Модель операционных расходов'!CF16</f>
        <v>134369.28</v>
      </c>
      <c r="CH29" s="13">
        <f>'Модель операционных расходов'!CG16</f>
        <v>134369.28</v>
      </c>
      <c r="CI29" s="13">
        <f>'Модель операционных расходов'!CH16</f>
        <v>161243.136</v>
      </c>
      <c r="CJ29" s="13">
        <f>'Модель операционных расходов'!CI16</f>
        <v>161243.136</v>
      </c>
      <c r="CK29" s="13">
        <f>'Модель операционных расходов'!CJ16</f>
        <v>161243.136</v>
      </c>
      <c r="CL29" s="13">
        <f>'Модель операционных расходов'!CK16</f>
        <v>161243.136</v>
      </c>
      <c r="CM29" s="13">
        <f>'Модель операционных расходов'!CL16</f>
        <v>161243.136</v>
      </c>
      <c r="CN29" s="13">
        <f>'Модель операционных расходов'!CM16</f>
        <v>161243.136</v>
      </c>
      <c r="CO29" s="13">
        <f>'Модель операционных расходов'!CN16</f>
        <v>161243.136</v>
      </c>
      <c r="CP29" s="13">
        <f>'Модель операционных расходов'!CO16</f>
        <v>161243.136</v>
      </c>
      <c r="CQ29" s="13">
        <f>'Модель операционных расходов'!CP16</f>
        <v>161243.136</v>
      </c>
      <c r="CR29" s="13">
        <f>'Модель операционных расходов'!CQ16</f>
        <v>161243.136</v>
      </c>
      <c r="CS29" s="13">
        <f>'Модель операционных расходов'!CR16</f>
        <v>161243.136</v>
      </c>
      <c r="CT29" s="13">
        <f>'Модель операционных расходов'!CS16</f>
        <v>161243.136</v>
      </c>
      <c r="CU29" s="13">
        <f>'Модель операционных расходов'!CT16</f>
        <v>193491.76319999999</v>
      </c>
      <c r="CV29" s="13">
        <f>'Модель операционных расходов'!CU16</f>
        <v>193491.76319999999</v>
      </c>
      <c r="CW29" s="13">
        <f>'Модель операционных расходов'!CV16</f>
        <v>193491.76319999999</v>
      </c>
      <c r="CX29" s="13">
        <f>'Модель операционных расходов'!CW16</f>
        <v>193491.76319999999</v>
      </c>
      <c r="CY29" s="13">
        <f>'Модель операционных расходов'!CX16</f>
        <v>193491.76319999999</v>
      </c>
      <c r="CZ29" s="13">
        <f>'Модель операционных расходов'!CY16</f>
        <v>193491.76319999999</v>
      </c>
      <c r="DA29" s="13">
        <f>'Модель операционных расходов'!CZ16</f>
        <v>193491.76319999999</v>
      </c>
      <c r="DB29" s="13">
        <f>'Модель операционных расходов'!DA16</f>
        <v>193491.76319999999</v>
      </c>
      <c r="DC29" s="13">
        <f>'Модель операционных расходов'!DB16</f>
        <v>193491.76319999999</v>
      </c>
      <c r="DD29" s="13">
        <f>'Модель операционных расходов'!DC16</f>
        <v>193491.76319999999</v>
      </c>
      <c r="DE29" s="13">
        <f>'Модель операционных расходов'!DD16</f>
        <v>193491.76319999999</v>
      </c>
      <c r="DF29" s="13">
        <f>'Модель операционных расходов'!DE16</f>
        <v>193491.76319999999</v>
      </c>
      <c r="DG29" s="13">
        <f>'Модель операционных расходов'!DF16</f>
        <v>232190.11583999998</v>
      </c>
      <c r="DH29" s="13">
        <f>'Модель операционных расходов'!DG16</f>
        <v>232190.11583999998</v>
      </c>
      <c r="DI29" s="13">
        <f>'Модель операционных расходов'!DH16</f>
        <v>232190.11583999998</v>
      </c>
      <c r="DJ29" s="13">
        <f>'Модель операционных расходов'!DI16</f>
        <v>232190.11583999998</v>
      </c>
      <c r="DK29" s="13">
        <f>'Модель операционных расходов'!DJ16</f>
        <v>232190.11583999998</v>
      </c>
      <c r="DL29" s="13">
        <f>'Модель операционных расходов'!DK16</f>
        <v>232190.11583999998</v>
      </c>
      <c r="DM29" s="13">
        <f>'Модель операционных расходов'!DL16</f>
        <v>232190.11583999998</v>
      </c>
      <c r="DN29" s="13">
        <f>'Модель операционных расходов'!DM16</f>
        <v>232190.11583999998</v>
      </c>
      <c r="DO29" s="13">
        <f>'Модель операционных расходов'!DN16</f>
        <v>232190.11583999998</v>
      </c>
      <c r="DP29" s="13">
        <f>'Модель операционных расходов'!DO16</f>
        <v>232190.11583999998</v>
      </c>
      <c r="DQ29" s="13">
        <f>'Модель операционных расходов'!DP16</f>
        <v>232190.11583999998</v>
      </c>
      <c r="DR29" s="13">
        <f>'Модель операционных расходов'!DQ16</f>
        <v>232190.11583999998</v>
      </c>
    </row>
    <row r="30" spans="1:122" s="4" customFormat="1" ht="18" customHeight="1" x14ac:dyDescent="0.3">
      <c r="A30" s="21">
        <v>4045</v>
      </c>
      <c r="B30" s="22" t="s">
        <v>60</v>
      </c>
      <c r="C30" s="13">
        <f>'Модель операционных расходов'!B17</f>
        <v>10000</v>
      </c>
      <c r="D30" s="13">
        <f>'Модель операционных расходов'!C17</f>
        <v>10000</v>
      </c>
      <c r="E30" s="13">
        <f>'Модель операционных расходов'!D17</f>
        <v>10000</v>
      </c>
      <c r="F30" s="13">
        <f>'Модель операционных расходов'!E17</f>
        <v>10000</v>
      </c>
      <c r="G30" s="13">
        <f>'Модель операционных расходов'!F17</f>
        <v>10000</v>
      </c>
      <c r="H30" s="13">
        <f>'Модель операционных расходов'!G17</f>
        <v>10000</v>
      </c>
      <c r="I30" s="13">
        <f>'Модель операционных расходов'!H17</f>
        <v>10000</v>
      </c>
      <c r="J30" s="13">
        <f>'Модель операционных расходов'!I17</f>
        <v>10000</v>
      </c>
      <c r="K30" s="13">
        <f>'Модель операционных расходов'!J17</f>
        <v>10000</v>
      </c>
      <c r="L30" s="13">
        <f>'Модель операционных расходов'!K17</f>
        <v>10000</v>
      </c>
      <c r="M30" s="13">
        <f>'Модель операционных расходов'!L17</f>
        <v>10000</v>
      </c>
      <c r="N30" s="13">
        <f>'Модель операционных расходов'!M17</f>
        <v>10000</v>
      </c>
      <c r="O30" s="13">
        <f>'Модель операционных расходов'!N17</f>
        <v>12000</v>
      </c>
      <c r="P30" s="13">
        <f>'Модель операционных расходов'!O17</f>
        <v>12000</v>
      </c>
      <c r="Q30" s="13">
        <f>'Модель операционных расходов'!P17</f>
        <v>12000</v>
      </c>
      <c r="R30" s="13">
        <f>'Модель операционных расходов'!Q17</f>
        <v>12000</v>
      </c>
      <c r="S30" s="13">
        <f>'Модель операционных расходов'!R17</f>
        <v>12000</v>
      </c>
      <c r="T30" s="13">
        <f>'Модель операционных расходов'!S17</f>
        <v>12000</v>
      </c>
      <c r="U30" s="13">
        <f>'Модель операционных расходов'!T17</f>
        <v>12000</v>
      </c>
      <c r="V30" s="13">
        <f>'Модель операционных расходов'!U17</f>
        <v>12000</v>
      </c>
      <c r="W30" s="13">
        <f>'Модель операционных расходов'!V17</f>
        <v>12000</v>
      </c>
      <c r="X30" s="13">
        <f>'Модель операционных расходов'!W17</f>
        <v>12000</v>
      </c>
      <c r="Y30" s="13">
        <f>'Модель операционных расходов'!X17</f>
        <v>12000</v>
      </c>
      <c r="Z30" s="13">
        <f>'Модель операционных расходов'!Y17</f>
        <v>12000</v>
      </c>
      <c r="AA30" s="13">
        <f>'Модель операционных расходов'!Z17</f>
        <v>14400</v>
      </c>
      <c r="AB30" s="13">
        <f>'Модель операционных расходов'!AA17</f>
        <v>14400</v>
      </c>
      <c r="AC30" s="13">
        <f>'Модель операционных расходов'!AB17</f>
        <v>14400</v>
      </c>
      <c r="AD30" s="13">
        <f>'Модель операционных расходов'!AC17</f>
        <v>14400</v>
      </c>
      <c r="AE30" s="13">
        <f>'Модель операционных расходов'!AD17</f>
        <v>14400</v>
      </c>
      <c r="AF30" s="13">
        <f>'Модель операционных расходов'!AE17</f>
        <v>14400</v>
      </c>
      <c r="AG30" s="13">
        <f>'Модель операционных расходов'!AF17</f>
        <v>14400</v>
      </c>
      <c r="AH30" s="13">
        <f>'Модель операционных расходов'!AG17</f>
        <v>14400</v>
      </c>
      <c r="AI30" s="13">
        <f>'Модель операционных расходов'!AH17</f>
        <v>14400</v>
      </c>
      <c r="AJ30" s="13">
        <f>'Модель операционных расходов'!AI17</f>
        <v>14400</v>
      </c>
      <c r="AK30" s="13">
        <f>'Модель операционных расходов'!AJ17</f>
        <v>14400</v>
      </c>
      <c r="AL30" s="13">
        <f>'Модель операционных расходов'!AK17</f>
        <v>14400</v>
      </c>
      <c r="AM30" s="13">
        <f>'Модель операционных расходов'!AL17</f>
        <v>17280</v>
      </c>
      <c r="AN30" s="13">
        <f>'Модель операционных расходов'!AM17</f>
        <v>17280</v>
      </c>
      <c r="AO30" s="13">
        <f>'Модель операционных расходов'!AN17</f>
        <v>17280</v>
      </c>
      <c r="AP30" s="13">
        <f>'Модель операционных расходов'!AO17</f>
        <v>17280</v>
      </c>
      <c r="AQ30" s="13">
        <f>'Модель операционных расходов'!AP17</f>
        <v>17280</v>
      </c>
      <c r="AR30" s="13">
        <f>'Модель операционных расходов'!AQ17</f>
        <v>17280</v>
      </c>
      <c r="AS30" s="13">
        <f>'Модель операционных расходов'!AR17</f>
        <v>17280</v>
      </c>
      <c r="AT30" s="13">
        <f>'Модель операционных расходов'!AS17</f>
        <v>17280</v>
      </c>
      <c r="AU30" s="13">
        <f>'Модель операционных расходов'!AT17</f>
        <v>17280</v>
      </c>
      <c r="AV30" s="13">
        <f>'Модель операционных расходов'!AU17</f>
        <v>17280</v>
      </c>
      <c r="AW30" s="13">
        <f>'Модель операционных расходов'!AV17</f>
        <v>17280</v>
      </c>
      <c r="AX30" s="13">
        <f>'Модель операционных расходов'!AW17</f>
        <v>17280</v>
      </c>
      <c r="AY30" s="13">
        <f>'Модель операционных расходов'!AX17</f>
        <v>20736</v>
      </c>
      <c r="AZ30" s="13">
        <f>'Модель операционных расходов'!AY17</f>
        <v>20736</v>
      </c>
      <c r="BA30" s="13">
        <f>'Модель операционных расходов'!AZ17</f>
        <v>20736</v>
      </c>
      <c r="BB30" s="13">
        <f>'Модель операционных расходов'!BA17</f>
        <v>20736</v>
      </c>
      <c r="BC30" s="13">
        <f>'Модель операционных расходов'!BB17</f>
        <v>20736</v>
      </c>
      <c r="BD30" s="13">
        <f>'Модель операционных расходов'!BC17</f>
        <v>20736</v>
      </c>
      <c r="BE30" s="13">
        <f>'Модель операционных расходов'!BD17</f>
        <v>20736</v>
      </c>
      <c r="BF30" s="13">
        <f>'Модель операционных расходов'!BE17</f>
        <v>20736</v>
      </c>
      <c r="BG30" s="13">
        <f>'Модель операционных расходов'!BF17</f>
        <v>20736</v>
      </c>
      <c r="BH30" s="13">
        <f>'Модель операционных расходов'!BG17</f>
        <v>20736</v>
      </c>
      <c r="BI30" s="13">
        <f>'Модель операционных расходов'!BH17</f>
        <v>20736</v>
      </c>
      <c r="BJ30" s="13">
        <f>'Модель операционных расходов'!BI17</f>
        <v>20736</v>
      </c>
      <c r="BK30" s="13">
        <f>'Модель операционных расходов'!BJ17</f>
        <v>24883.200000000001</v>
      </c>
      <c r="BL30" s="13">
        <f>'Модель операционных расходов'!BK17</f>
        <v>24883.200000000001</v>
      </c>
      <c r="BM30" s="13">
        <f>'Модель операционных расходов'!BL17</f>
        <v>24883.200000000001</v>
      </c>
      <c r="BN30" s="13">
        <f>'Модель операционных расходов'!BM17</f>
        <v>24883.200000000001</v>
      </c>
      <c r="BO30" s="13">
        <f>'Модель операционных расходов'!BN17</f>
        <v>24883.200000000001</v>
      </c>
      <c r="BP30" s="13">
        <f>'Модель операционных расходов'!BO17</f>
        <v>24883.200000000001</v>
      </c>
      <c r="BQ30" s="13">
        <f>'Модель операционных расходов'!BP17</f>
        <v>24883.200000000001</v>
      </c>
      <c r="BR30" s="13">
        <f>'Модель операционных расходов'!BQ17</f>
        <v>24883.200000000001</v>
      </c>
      <c r="BS30" s="13">
        <f>'Модель операционных расходов'!BR17</f>
        <v>24883.200000000001</v>
      </c>
      <c r="BT30" s="13">
        <f>'Модель операционных расходов'!BS17</f>
        <v>24883.200000000001</v>
      </c>
      <c r="BU30" s="13">
        <f>'Модель операционных расходов'!BT17</f>
        <v>24883.200000000001</v>
      </c>
      <c r="BV30" s="13">
        <f>'Модель операционных расходов'!BU17</f>
        <v>24883.200000000001</v>
      </c>
      <c r="BW30" s="13">
        <f>'Модель операционных расходов'!BV17</f>
        <v>29859.84</v>
      </c>
      <c r="BX30" s="13">
        <f>'Модель операционных расходов'!BW17</f>
        <v>29859.84</v>
      </c>
      <c r="BY30" s="13">
        <f>'Модель операционных расходов'!BX17</f>
        <v>29859.84</v>
      </c>
      <c r="BZ30" s="13">
        <f>'Модель операционных расходов'!BY17</f>
        <v>29859.84</v>
      </c>
      <c r="CA30" s="13">
        <f>'Модель операционных расходов'!BZ17</f>
        <v>29859.84</v>
      </c>
      <c r="CB30" s="13">
        <f>'Модель операционных расходов'!CA17</f>
        <v>29859.84</v>
      </c>
      <c r="CC30" s="13">
        <f>'Модель операционных расходов'!CB17</f>
        <v>29859.84</v>
      </c>
      <c r="CD30" s="13">
        <f>'Модель операционных расходов'!CC17</f>
        <v>29859.84</v>
      </c>
      <c r="CE30" s="13">
        <f>'Модель операционных расходов'!CD17</f>
        <v>29859.84</v>
      </c>
      <c r="CF30" s="13">
        <f>'Модель операционных расходов'!CE17</f>
        <v>29859.84</v>
      </c>
      <c r="CG30" s="13">
        <f>'Модель операционных расходов'!CF17</f>
        <v>29859.84</v>
      </c>
      <c r="CH30" s="13">
        <f>'Модель операционных расходов'!CG17</f>
        <v>29859.84</v>
      </c>
      <c r="CI30" s="13">
        <f>'Модель операционных расходов'!CH17</f>
        <v>35831.807999999997</v>
      </c>
      <c r="CJ30" s="13">
        <f>'Модель операционных расходов'!CI17</f>
        <v>35831.807999999997</v>
      </c>
      <c r="CK30" s="13">
        <f>'Модель операционных расходов'!CJ17</f>
        <v>35831.807999999997</v>
      </c>
      <c r="CL30" s="13">
        <f>'Модель операционных расходов'!CK17</f>
        <v>35831.807999999997</v>
      </c>
      <c r="CM30" s="13">
        <f>'Модель операционных расходов'!CL17</f>
        <v>35831.807999999997</v>
      </c>
      <c r="CN30" s="13">
        <f>'Модель операционных расходов'!CM17</f>
        <v>35831.807999999997</v>
      </c>
      <c r="CO30" s="13">
        <f>'Модель операционных расходов'!CN17</f>
        <v>35831.807999999997</v>
      </c>
      <c r="CP30" s="13">
        <f>'Модель операционных расходов'!CO17</f>
        <v>35831.807999999997</v>
      </c>
      <c r="CQ30" s="13">
        <f>'Модель операционных расходов'!CP17</f>
        <v>35831.807999999997</v>
      </c>
      <c r="CR30" s="13">
        <f>'Модель операционных расходов'!CQ17</f>
        <v>35831.807999999997</v>
      </c>
      <c r="CS30" s="13">
        <f>'Модель операционных расходов'!CR17</f>
        <v>35831.807999999997</v>
      </c>
      <c r="CT30" s="13">
        <f>'Модель операционных расходов'!CS17</f>
        <v>35831.807999999997</v>
      </c>
      <c r="CU30" s="13">
        <f>'Модель операционных расходов'!CT17</f>
        <v>42998.169599999994</v>
      </c>
      <c r="CV30" s="13">
        <f>'Модель операционных расходов'!CU17</f>
        <v>42998.169599999994</v>
      </c>
      <c r="CW30" s="13">
        <f>'Модель операционных расходов'!CV17</f>
        <v>42998.169599999994</v>
      </c>
      <c r="CX30" s="13">
        <f>'Модель операционных расходов'!CW17</f>
        <v>42998.169599999994</v>
      </c>
      <c r="CY30" s="13">
        <f>'Модель операционных расходов'!CX17</f>
        <v>42998.169599999994</v>
      </c>
      <c r="CZ30" s="13">
        <f>'Модель операционных расходов'!CY17</f>
        <v>42998.169599999994</v>
      </c>
      <c r="DA30" s="13">
        <f>'Модель операционных расходов'!CZ17</f>
        <v>42998.169599999994</v>
      </c>
      <c r="DB30" s="13">
        <f>'Модель операционных расходов'!DA17</f>
        <v>42998.169599999994</v>
      </c>
      <c r="DC30" s="13">
        <f>'Модель операционных расходов'!DB17</f>
        <v>42998.169599999994</v>
      </c>
      <c r="DD30" s="13">
        <f>'Модель операционных расходов'!DC17</f>
        <v>42998.169599999994</v>
      </c>
      <c r="DE30" s="13">
        <f>'Модель операционных расходов'!DD17</f>
        <v>42998.169599999994</v>
      </c>
      <c r="DF30" s="13">
        <f>'Модель операционных расходов'!DE17</f>
        <v>42998.169599999994</v>
      </c>
      <c r="DG30" s="13">
        <f>'Модель операционных расходов'!DF17</f>
        <v>51597.803519999994</v>
      </c>
      <c r="DH30" s="13">
        <f>'Модель операционных расходов'!DG17</f>
        <v>51597.803519999994</v>
      </c>
      <c r="DI30" s="13">
        <f>'Модель операционных расходов'!DH17</f>
        <v>51597.803519999994</v>
      </c>
      <c r="DJ30" s="13">
        <f>'Модель операционных расходов'!DI17</f>
        <v>51597.803519999994</v>
      </c>
      <c r="DK30" s="13">
        <f>'Модель операционных расходов'!DJ17</f>
        <v>51597.803519999994</v>
      </c>
      <c r="DL30" s="13">
        <f>'Модель операционных расходов'!DK17</f>
        <v>51597.803519999994</v>
      </c>
      <c r="DM30" s="13">
        <f>'Модель операционных расходов'!DL17</f>
        <v>51597.803519999994</v>
      </c>
      <c r="DN30" s="13">
        <f>'Модель операционных расходов'!DM17</f>
        <v>51597.803519999994</v>
      </c>
      <c r="DO30" s="13">
        <f>'Модель операционных расходов'!DN17</f>
        <v>51597.803519999994</v>
      </c>
      <c r="DP30" s="13">
        <f>'Модель операционных расходов'!DO17</f>
        <v>51597.803519999994</v>
      </c>
      <c r="DQ30" s="13">
        <f>'Модель операционных расходов'!DP17</f>
        <v>51597.803519999994</v>
      </c>
      <c r="DR30" s="13">
        <f>'Модель операционных расходов'!DQ17</f>
        <v>51597.803519999994</v>
      </c>
    </row>
    <row r="31" spans="1:122" s="7" customFormat="1" ht="18" customHeight="1" x14ac:dyDescent="0.3">
      <c r="A31" s="27">
        <v>4050</v>
      </c>
      <c r="B31" s="28" t="s">
        <v>61</v>
      </c>
      <c r="C31" s="5">
        <f t="shared" ref="C31:BO31" si="16">SUM(C32:C40)</f>
        <v>1305000</v>
      </c>
      <c r="D31" s="5">
        <f t="shared" si="16"/>
        <v>1305000</v>
      </c>
      <c r="E31" s="5">
        <f t="shared" si="16"/>
        <v>1305000</v>
      </c>
      <c r="F31" s="5">
        <f t="shared" si="16"/>
        <v>1950833.3333333335</v>
      </c>
      <c r="G31" s="5">
        <f t="shared" si="16"/>
        <v>1944105.9027777778</v>
      </c>
      <c r="H31" s="5">
        <f t="shared" si="16"/>
        <v>1937378.472222222</v>
      </c>
      <c r="I31" s="5">
        <f t="shared" si="16"/>
        <v>1930651.0416666665</v>
      </c>
      <c r="J31" s="5">
        <f t="shared" si="16"/>
        <v>1923923.611111111</v>
      </c>
      <c r="K31" s="5">
        <f t="shared" si="16"/>
        <v>1917196.1805555555</v>
      </c>
      <c r="L31" s="5">
        <f t="shared" si="16"/>
        <v>1910468.7499999998</v>
      </c>
      <c r="M31" s="5">
        <f t="shared" si="16"/>
        <v>1903741.319444444</v>
      </c>
      <c r="N31" s="5">
        <f t="shared" si="16"/>
        <v>4897013.8888888881</v>
      </c>
      <c r="O31" s="5">
        <f t="shared" si="16"/>
        <v>5088786.458333333</v>
      </c>
      <c r="P31" s="5">
        <f t="shared" si="16"/>
        <v>5019559.027777778</v>
      </c>
      <c r="Q31" s="5">
        <f t="shared" si="16"/>
        <v>4950331.597222222</v>
      </c>
      <c r="R31" s="5">
        <f t="shared" si="16"/>
        <v>4881104.166666667</v>
      </c>
      <c r="S31" s="5">
        <f t="shared" si="16"/>
        <v>4811876.736111111</v>
      </c>
      <c r="T31" s="5">
        <f t="shared" si="16"/>
        <v>4742649.305555556</v>
      </c>
      <c r="U31" s="5">
        <f t="shared" si="16"/>
        <v>4673421.875</v>
      </c>
      <c r="V31" s="5">
        <f t="shared" si="16"/>
        <v>4604194.4444444459</v>
      </c>
      <c r="W31" s="5">
        <f t="shared" si="16"/>
        <v>4534967.0138888899</v>
      </c>
      <c r="X31" s="5">
        <f t="shared" si="16"/>
        <v>4465739.583333334</v>
      </c>
      <c r="Y31" s="5">
        <f t="shared" si="16"/>
        <v>4396512.152777778</v>
      </c>
      <c r="Z31" s="5">
        <f t="shared" si="16"/>
        <v>4327284.7222222229</v>
      </c>
      <c r="AA31" s="5">
        <f t="shared" si="16"/>
        <v>4571257.2916666679</v>
      </c>
      <c r="AB31" s="5">
        <f t="shared" si="16"/>
        <v>4502029.8611111119</v>
      </c>
      <c r="AC31" s="5">
        <f t="shared" si="16"/>
        <v>4432802.4305555569</v>
      </c>
      <c r="AD31" s="5">
        <f t="shared" si="16"/>
        <v>4363575.0000000019</v>
      </c>
      <c r="AE31" s="5">
        <f t="shared" si="16"/>
        <v>4294347.5694444459</v>
      </c>
      <c r="AF31" s="5">
        <f t="shared" si="16"/>
        <v>4225120.1388888899</v>
      </c>
      <c r="AG31" s="5">
        <f t="shared" si="16"/>
        <v>4155892.7083333344</v>
      </c>
      <c r="AH31" s="5">
        <f t="shared" si="16"/>
        <v>4086665.2777777789</v>
      </c>
      <c r="AI31" s="5">
        <f t="shared" si="16"/>
        <v>4017437.8472222229</v>
      </c>
      <c r="AJ31" s="5">
        <f t="shared" si="16"/>
        <v>3948210.4166666674</v>
      </c>
      <c r="AK31" s="5">
        <f t="shared" si="16"/>
        <v>3878982.9861111119</v>
      </c>
      <c r="AL31" s="5">
        <f t="shared" si="16"/>
        <v>6413922.2222222229</v>
      </c>
      <c r="AM31" s="5">
        <f t="shared" si="16"/>
        <v>6693408.055555556</v>
      </c>
      <c r="AN31" s="5">
        <f t="shared" si="16"/>
        <v>6597053.8888888899</v>
      </c>
      <c r="AO31" s="5">
        <f t="shared" si="16"/>
        <v>6500699.7222222229</v>
      </c>
      <c r="AP31" s="5">
        <f t="shared" si="16"/>
        <v>6404345.555555556</v>
      </c>
      <c r="AQ31" s="5">
        <f t="shared" si="16"/>
        <v>6307991.3888888899</v>
      </c>
      <c r="AR31" s="5">
        <f t="shared" si="16"/>
        <v>6211637.2222222229</v>
      </c>
      <c r="AS31" s="5">
        <f t="shared" si="16"/>
        <v>6115283.055555556</v>
      </c>
      <c r="AT31" s="5">
        <f t="shared" si="16"/>
        <v>6018928.8888888899</v>
      </c>
      <c r="AU31" s="5">
        <f t="shared" si="16"/>
        <v>5922574.7222222229</v>
      </c>
      <c r="AV31" s="5">
        <f t="shared" si="16"/>
        <v>5826220.5555555569</v>
      </c>
      <c r="AW31" s="5">
        <f t="shared" si="16"/>
        <v>5729866.3888888899</v>
      </c>
      <c r="AX31" s="5">
        <f t="shared" si="16"/>
        <v>5633512.2222222239</v>
      </c>
      <c r="AY31" s="5">
        <f t="shared" si="16"/>
        <v>5988166.0555555578</v>
      </c>
      <c r="AZ31" s="5">
        <f t="shared" si="16"/>
        <v>5891811.8888888909</v>
      </c>
      <c r="BA31" s="5">
        <f t="shared" si="16"/>
        <v>5795457.7222222239</v>
      </c>
      <c r="BB31" s="5">
        <f t="shared" si="16"/>
        <v>5699103.5555555578</v>
      </c>
      <c r="BC31" s="5">
        <f t="shared" si="16"/>
        <v>5602749.3888888909</v>
      </c>
      <c r="BD31" s="5">
        <f t="shared" si="16"/>
        <v>5506395.2222222239</v>
      </c>
      <c r="BE31" s="5">
        <f t="shared" si="16"/>
        <v>5410041.0555555578</v>
      </c>
      <c r="BF31" s="5">
        <f t="shared" si="16"/>
        <v>5313686.8888888918</v>
      </c>
      <c r="BG31" s="5">
        <f t="shared" si="16"/>
        <v>5217332.7222222257</v>
      </c>
      <c r="BH31" s="5">
        <f t="shared" si="16"/>
        <v>5120978.5555555588</v>
      </c>
      <c r="BI31" s="5">
        <f t="shared" si="16"/>
        <v>5024624.3888888918</v>
      </c>
      <c r="BJ31" s="5">
        <f t="shared" si="16"/>
        <v>4928270.2222222257</v>
      </c>
      <c r="BK31" s="5">
        <f t="shared" si="16"/>
        <v>5435625.6555555575</v>
      </c>
      <c r="BL31" s="5">
        <f t="shared" si="16"/>
        <v>5401771.4888888905</v>
      </c>
      <c r="BM31" s="5">
        <f t="shared" si="16"/>
        <v>5367917.3222222244</v>
      </c>
      <c r="BN31" s="5">
        <f t="shared" si="16"/>
        <v>5334063.1555555575</v>
      </c>
      <c r="BO31" s="5">
        <f t="shared" si="16"/>
        <v>5300208.9888888914</v>
      </c>
      <c r="BP31" s="5">
        <f t="shared" ref="BP31:DR31" si="17">SUM(BP32:BP40)</f>
        <v>5266354.8222222244</v>
      </c>
      <c r="BQ31" s="5">
        <f t="shared" si="17"/>
        <v>5232500.6555555584</v>
      </c>
      <c r="BR31" s="5">
        <f t="shared" si="17"/>
        <v>5198646.4888888914</v>
      </c>
      <c r="BS31" s="5">
        <f t="shared" si="17"/>
        <v>5164792.3222222254</v>
      </c>
      <c r="BT31" s="5">
        <f t="shared" si="17"/>
        <v>5130938.1555555584</v>
      </c>
      <c r="BU31" s="5">
        <f t="shared" si="17"/>
        <v>5097083.9888888914</v>
      </c>
      <c r="BV31" s="5">
        <f t="shared" si="17"/>
        <v>5063229.8222222254</v>
      </c>
      <c r="BW31" s="5">
        <f t="shared" si="17"/>
        <v>5678827.1755555589</v>
      </c>
      <c r="BX31" s="5">
        <f t="shared" si="17"/>
        <v>5644973.0088888919</v>
      </c>
      <c r="BY31" s="5">
        <f t="shared" si="17"/>
        <v>5611118.8422222249</v>
      </c>
      <c r="BZ31" s="5">
        <f t="shared" si="17"/>
        <v>5577264.6755555589</v>
      </c>
      <c r="CA31" s="5">
        <f t="shared" si="17"/>
        <v>5543410.5088888919</v>
      </c>
      <c r="CB31" s="5">
        <f t="shared" si="17"/>
        <v>5509556.3422222259</v>
      </c>
      <c r="CC31" s="5">
        <f t="shared" si="17"/>
        <v>5475702.1755555589</v>
      </c>
      <c r="CD31" s="5">
        <f t="shared" si="17"/>
        <v>5441848.0088888928</v>
      </c>
      <c r="CE31" s="5">
        <f t="shared" si="17"/>
        <v>5407993.8422222259</v>
      </c>
      <c r="CF31" s="5">
        <f t="shared" si="17"/>
        <v>5374139.6755555589</v>
      </c>
      <c r="CG31" s="5">
        <f t="shared" si="17"/>
        <v>5340285.5088888919</v>
      </c>
      <c r="CH31" s="5">
        <f t="shared" si="17"/>
        <v>5306431.3422222259</v>
      </c>
      <c r="CI31" s="5">
        <f t="shared" si="17"/>
        <v>6051918.9995555589</v>
      </c>
      <c r="CJ31" s="5">
        <f t="shared" si="17"/>
        <v>6018064.8328888919</v>
      </c>
      <c r="CK31" s="5">
        <f t="shared" si="17"/>
        <v>5984210.6662222249</v>
      </c>
      <c r="CL31" s="5">
        <f t="shared" si="17"/>
        <v>5950356.4995555589</v>
      </c>
      <c r="CM31" s="5">
        <f t="shared" si="17"/>
        <v>5916502.3328888919</v>
      </c>
      <c r="CN31" s="5">
        <f t="shared" si="17"/>
        <v>5882648.1662222249</v>
      </c>
      <c r="CO31" s="5">
        <f t="shared" si="17"/>
        <v>5848793.999555558</v>
      </c>
      <c r="CP31" s="5">
        <f t="shared" si="17"/>
        <v>5814939.8328888919</v>
      </c>
      <c r="CQ31" s="5">
        <f t="shared" si="17"/>
        <v>5781085.6662222249</v>
      </c>
      <c r="CR31" s="5">
        <f t="shared" si="17"/>
        <v>5747231.499555558</v>
      </c>
      <c r="CS31" s="5">
        <f t="shared" si="17"/>
        <v>5713377.3328888919</v>
      </c>
      <c r="CT31" s="5">
        <f t="shared" si="17"/>
        <v>5679523.1662222249</v>
      </c>
      <c r="CU31" s="5">
        <f t="shared" si="17"/>
        <v>6580879.1883555586</v>
      </c>
      <c r="CV31" s="5">
        <f t="shared" si="17"/>
        <v>6547025.0216888916</v>
      </c>
      <c r="CW31" s="5">
        <f t="shared" si="17"/>
        <v>6513170.8550222246</v>
      </c>
      <c r="CX31" s="5">
        <f t="shared" si="17"/>
        <v>6479316.6883555586</v>
      </c>
      <c r="CY31" s="5">
        <f t="shared" si="17"/>
        <v>6452189.9522444475</v>
      </c>
      <c r="CZ31" s="5">
        <f t="shared" si="17"/>
        <v>6425063.2161333365</v>
      </c>
      <c r="DA31" s="5">
        <f t="shared" si="17"/>
        <v>6397936.4800222255</v>
      </c>
      <c r="DB31" s="5">
        <f t="shared" si="17"/>
        <v>6370809.7439111136</v>
      </c>
      <c r="DC31" s="5">
        <f t="shared" si="17"/>
        <v>6343683.0078000035</v>
      </c>
      <c r="DD31" s="5">
        <f t="shared" si="17"/>
        <v>6316556.2716888925</v>
      </c>
      <c r="DE31" s="5">
        <f t="shared" si="17"/>
        <v>6289429.5355777806</v>
      </c>
      <c r="DF31" s="5">
        <f t="shared" si="17"/>
        <v>6262302.7994666696</v>
      </c>
      <c r="DG31" s="5">
        <f t="shared" si="17"/>
        <v>7357428.289915558</v>
      </c>
      <c r="DH31" s="5">
        <f t="shared" si="17"/>
        <v>7330301.553804446</v>
      </c>
      <c r="DI31" s="5">
        <f t="shared" si="17"/>
        <v>7303174.8176933359</v>
      </c>
      <c r="DJ31" s="5">
        <f t="shared" si="17"/>
        <v>7276048.081582224</v>
      </c>
      <c r="DK31" s="5">
        <f t="shared" si="17"/>
        <v>7248921.3454711139</v>
      </c>
      <c r="DL31" s="5">
        <f t="shared" si="17"/>
        <v>7221794.609360002</v>
      </c>
      <c r="DM31" s="5">
        <f t="shared" si="17"/>
        <v>7194667.8732488919</v>
      </c>
      <c r="DN31" s="5">
        <f t="shared" si="17"/>
        <v>7167541.13713778</v>
      </c>
      <c r="DO31" s="5">
        <f t="shared" si="17"/>
        <v>7140414.4010266699</v>
      </c>
      <c r="DP31" s="5">
        <f t="shared" si="17"/>
        <v>7113287.664915558</v>
      </c>
      <c r="DQ31" s="5">
        <f t="shared" si="17"/>
        <v>7086160.928804446</v>
      </c>
      <c r="DR31" s="5">
        <f t="shared" si="17"/>
        <v>7059034.1926933359</v>
      </c>
    </row>
    <row r="32" spans="1:122" s="4" customFormat="1" ht="18" customHeight="1" x14ac:dyDescent="0.3">
      <c r="A32" s="21">
        <v>4051</v>
      </c>
      <c r="B32" s="22" t="s">
        <v>62</v>
      </c>
      <c r="C32" s="13">
        <f>'Модель операционных расходов'!B19</f>
        <v>450000</v>
      </c>
      <c r="D32" s="13">
        <f>'Модель операционных расходов'!C19</f>
        <v>450000</v>
      </c>
      <c r="E32" s="13">
        <f>'Модель операционных расходов'!D19</f>
        <v>450000</v>
      </c>
      <c r="F32" s="13">
        <f>'Модель операционных расходов'!E19</f>
        <v>450000</v>
      </c>
      <c r="G32" s="13">
        <f>'Модель операционных расходов'!F19</f>
        <v>450000</v>
      </c>
      <c r="H32" s="13">
        <f>'Модель операционных расходов'!G19</f>
        <v>450000</v>
      </c>
      <c r="I32" s="13">
        <f>'Модель операционных расходов'!H19</f>
        <v>450000</v>
      </c>
      <c r="J32" s="13">
        <f>'Модель операционных расходов'!I19</f>
        <v>450000</v>
      </c>
      <c r="K32" s="13">
        <f>'Модель операционных расходов'!J19</f>
        <v>450000</v>
      </c>
      <c r="L32" s="13">
        <f>'Модель операционных расходов'!K19</f>
        <v>450000</v>
      </c>
      <c r="M32" s="13">
        <f>'Модель операционных расходов'!L19</f>
        <v>450000</v>
      </c>
      <c r="N32" s="13">
        <f>'Модель операционных расходов'!M19</f>
        <v>450000</v>
      </c>
      <c r="O32" s="13">
        <f>'Модель операционных расходов'!N19</f>
        <v>540000</v>
      </c>
      <c r="P32" s="13">
        <f>'Модель операционных расходов'!O19</f>
        <v>540000</v>
      </c>
      <c r="Q32" s="13">
        <f>'Модель операционных расходов'!P19</f>
        <v>540000</v>
      </c>
      <c r="R32" s="13">
        <f>'Модель операционных расходов'!Q19</f>
        <v>540000</v>
      </c>
      <c r="S32" s="13">
        <f>'Модель операционных расходов'!R19</f>
        <v>540000</v>
      </c>
      <c r="T32" s="13">
        <f>'Модель операционных расходов'!S19</f>
        <v>540000</v>
      </c>
      <c r="U32" s="13">
        <f>'Модель операционных расходов'!T19</f>
        <v>540000</v>
      </c>
      <c r="V32" s="13">
        <f>'Модель операционных расходов'!U19</f>
        <v>540000</v>
      </c>
      <c r="W32" s="13">
        <f>'Модель операционных расходов'!V19</f>
        <v>540000</v>
      </c>
      <c r="X32" s="13">
        <f>'Модель операционных расходов'!W19</f>
        <v>540000</v>
      </c>
      <c r="Y32" s="13">
        <f>'Модель операционных расходов'!X19</f>
        <v>540000</v>
      </c>
      <c r="Z32" s="13">
        <f>'Модель операционных расходов'!Y19</f>
        <v>540000</v>
      </c>
      <c r="AA32" s="13">
        <f>'Модель операционных расходов'!Z19</f>
        <v>648000</v>
      </c>
      <c r="AB32" s="13">
        <f>'Модель операционных расходов'!AA19</f>
        <v>648000</v>
      </c>
      <c r="AC32" s="13">
        <f>'Модель операционных расходов'!AB19</f>
        <v>648000</v>
      </c>
      <c r="AD32" s="13">
        <f>'Модель операционных расходов'!AC19</f>
        <v>648000</v>
      </c>
      <c r="AE32" s="13">
        <f>'Модель операционных расходов'!AD19</f>
        <v>648000</v>
      </c>
      <c r="AF32" s="13">
        <f>'Модель операционных расходов'!AE19</f>
        <v>648000</v>
      </c>
      <c r="AG32" s="13">
        <f>'Модель операционных расходов'!AF19</f>
        <v>648000</v>
      </c>
      <c r="AH32" s="13">
        <f>'Модель операционных расходов'!AG19</f>
        <v>648000</v>
      </c>
      <c r="AI32" s="13">
        <f>'Модель операционных расходов'!AH19</f>
        <v>648000</v>
      </c>
      <c r="AJ32" s="13">
        <f>'Модель операционных расходов'!AI19</f>
        <v>648000</v>
      </c>
      <c r="AK32" s="13">
        <f>'Модель операционных расходов'!AJ19</f>
        <v>648000</v>
      </c>
      <c r="AL32" s="13">
        <f>'Модель операционных расходов'!AK19</f>
        <v>648000</v>
      </c>
      <c r="AM32" s="13">
        <f>'Модель операционных расходов'!AL19</f>
        <v>777600</v>
      </c>
      <c r="AN32" s="13">
        <f>'Модель операционных расходов'!AM19</f>
        <v>777600</v>
      </c>
      <c r="AO32" s="13">
        <f>'Модель операционных расходов'!AN19</f>
        <v>777600</v>
      </c>
      <c r="AP32" s="13">
        <f>'Модель операционных расходов'!AO19</f>
        <v>777600</v>
      </c>
      <c r="AQ32" s="13">
        <f>'Модель операционных расходов'!AP19</f>
        <v>777600</v>
      </c>
      <c r="AR32" s="13">
        <f>'Модель операционных расходов'!AQ19</f>
        <v>777600</v>
      </c>
      <c r="AS32" s="13">
        <f>'Модель операционных расходов'!AR19</f>
        <v>777600</v>
      </c>
      <c r="AT32" s="13">
        <f>'Модель операционных расходов'!AS19</f>
        <v>777600</v>
      </c>
      <c r="AU32" s="13">
        <f>'Модель операционных расходов'!AT19</f>
        <v>777600</v>
      </c>
      <c r="AV32" s="13">
        <f>'Модель операционных расходов'!AU19</f>
        <v>777600</v>
      </c>
      <c r="AW32" s="13">
        <f>'Модель операционных расходов'!AV19</f>
        <v>777600</v>
      </c>
      <c r="AX32" s="13">
        <f>'Модель операционных расходов'!AW19</f>
        <v>777600</v>
      </c>
      <c r="AY32" s="13">
        <f>'Модель операционных расходов'!AX19</f>
        <v>933120</v>
      </c>
      <c r="AZ32" s="13">
        <f>'Модель операционных расходов'!AY19</f>
        <v>933120</v>
      </c>
      <c r="BA32" s="13">
        <f>'Модель операционных расходов'!AZ19</f>
        <v>933120</v>
      </c>
      <c r="BB32" s="13">
        <f>'Модель операционных расходов'!BA19</f>
        <v>933120</v>
      </c>
      <c r="BC32" s="13">
        <f>'Модель операционных расходов'!BB19</f>
        <v>933120</v>
      </c>
      <c r="BD32" s="13">
        <f>'Модель операционных расходов'!BC19</f>
        <v>933120</v>
      </c>
      <c r="BE32" s="13">
        <f>'Модель операционных расходов'!BD19</f>
        <v>933120</v>
      </c>
      <c r="BF32" s="13">
        <f>'Модель операционных расходов'!BE19</f>
        <v>933120</v>
      </c>
      <c r="BG32" s="13">
        <f>'Модель операционных расходов'!BF19</f>
        <v>933120</v>
      </c>
      <c r="BH32" s="13">
        <f>'Модель операционных расходов'!BG19</f>
        <v>933120</v>
      </c>
      <c r="BI32" s="13">
        <f>'Модель операционных расходов'!BH19</f>
        <v>933120</v>
      </c>
      <c r="BJ32" s="13">
        <f>'Модель операционных расходов'!BI19</f>
        <v>933120</v>
      </c>
      <c r="BK32" s="13">
        <f>'Модель операционных расходов'!BJ19</f>
        <v>1119744</v>
      </c>
      <c r="BL32" s="13">
        <f>'Модель операционных расходов'!BK19</f>
        <v>1119744</v>
      </c>
      <c r="BM32" s="13">
        <f>'Модель операционных расходов'!BL19</f>
        <v>1119744</v>
      </c>
      <c r="BN32" s="13">
        <f>'Модель операционных расходов'!BM19</f>
        <v>1119744</v>
      </c>
      <c r="BO32" s="13">
        <f>'Модель операционных расходов'!BN19</f>
        <v>1119744</v>
      </c>
      <c r="BP32" s="13">
        <f>'Модель операционных расходов'!BO19</f>
        <v>1119744</v>
      </c>
      <c r="BQ32" s="13">
        <f>'Модель операционных расходов'!BP19</f>
        <v>1119744</v>
      </c>
      <c r="BR32" s="13">
        <f>'Модель операционных расходов'!BQ19</f>
        <v>1119744</v>
      </c>
      <c r="BS32" s="13">
        <f>'Модель операционных расходов'!BR19</f>
        <v>1119744</v>
      </c>
      <c r="BT32" s="13">
        <f>'Модель операционных расходов'!BS19</f>
        <v>1119744</v>
      </c>
      <c r="BU32" s="13">
        <f>'Модель операционных расходов'!BT19</f>
        <v>1119744</v>
      </c>
      <c r="BV32" s="13">
        <f>'Модель операционных расходов'!BU19</f>
        <v>1119744</v>
      </c>
      <c r="BW32" s="13">
        <f>'Модель операционных расходов'!BV19</f>
        <v>1343692.8</v>
      </c>
      <c r="BX32" s="13">
        <f>'Модель операционных расходов'!BW19</f>
        <v>1343692.8</v>
      </c>
      <c r="BY32" s="13">
        <f>'Модель операционных расходов'!BX19</f>
        <v>1343692.8</v>
      </c>
      <c r="BZ32" s="13">
        <f>'Модель операционных расходов'!BY19</f>
        <v>1343692.8</v>
      </c>
      <c r="CA32" s="13">
        <f>'Модель операционных расходов'!BZ19</f>
        <v>1343692.8</v>
      </c>
      <c r="CB32" s="13">
        <f>'Модель операционных расходов'!CA19</f>
        <v>1343692.8</v>
      </c>
      <c r="CC32" s="13">
        <f>'Модель операционных расходов'!CB19</f>
        <v>1343692.8</v>
      </c>
      <c r="CD32" s="13">
        <f>'Модель операционных расходов'!CC19</f>
        <v>1343692.8</v>
      </c>
      <c r="CE32" s="13">
        <f>'Модель операционных расходов'!CD19</f>
        <v>1343692.8</v>
      </c>
      <c r="CF32" s="13">
        <f>'Модель операционных расходов'!CE19</f>
        <v>1343692.8</v>
      </c>
      <c r="CG32" s="13">
        <f>'Модель операционных расходов'!CF19</f>
        <v>1343692.8</v>
      </c>
      <c r="CH32" s="13">
        <f>'Модель операционных расходов'!CG19</f>
        <v>1343692.8</v>
      </c>
      <c r="CI32" s="13">
        <f>'Модель операционных расходов'!CH19</f>
        <v>1612431.3600000001</v>
      </c>
      <c r="CJ32" s="13">
        <f>'Модель операционных расходов'!CI19</f>
        <v>1612431.3600000001</v>
      </c>
      <c r="CK32" s="13">
        <f>'Модель операционных расходов'!CJ19</f>
        <v>1612431.3600000001</v>
      </c>
      <c r="CL32" s="13">
        <f>'Модель операционных расходов'!CK19</f>
        <v>1612431.3600000001</v>
      </c>
      <c r="CM32" s="13">
        <f>'Модель операционных расходов'!CL19</f>
        <v>1612431.3600000001</v>
      </c>
      <c r="CN32" s="13">
        <f>'Модель операционных расходов'!CM19</f>
        <v>1612431.3600000001</v>
      </c>
      <c r="CO32" s="13">
        <f>'Модель операционных расходов'!CN19</f>
        <v>1612431.3600000001</v>
      </c>
      <c r="CP32" s="13">
        <f>'Модель операционных расходов'!CO19</f>
        <v>1612431.3600000001</v>
      </c>
      <c r="CQ32" s="13">
        <f>'Модель операционных расходов'!CP19</f>
        <v>1612431.3600000001</v>
      </c>
      <c r="CR32" s="13">
        <f>'Модель операционных расходов'!CQ19</f>
        <v>1612431.3600000001</v>
      </c>
      <c r="CS32" s="13">
        <f>'Модель операционных расходов'!CR19</f>
        <v>1612431.3600000001</v>
      </c>
      <c r="CT32" s="13">
        <f>'Модель операционных расходов'!CS19</f>
        <v>1612431.3600000001</v>
      </c>
      <c r="CU32" s="13">
        <f>'Модель операционных расходов'!CT19</f>
        <v>1934917.632</v>
      </c>
      <c r="CV32" s="13">
        <f>'Модель операционных расходов'!CU19</f>
        <v>1934917.632</v>
      </c>
      <c r="CW32" s="13">
        <f>'Модель операционных расходов'!CV19</f>
        <v>1934917.632</v>
      </c>
      <c r="CX32" s="13">
        <f>'Модель операционных расходов'!CW19</f>
        <v>1934917.632</v>
      </c>
      <c r="CY32" s="13">
        <f>'Модель операционных расходов'!CX19</f>
        <v>1934917.632</v>
      </c>
      <c r="CZ32" s="13">
        <f>'Модель операционных расходов'!CY19</f>
        <v>1934917.632</v>
      </c>
      <c r="DA32" s="13">
        <f>'Модель операционных расходов'!CZ19</f>
        <v>1934917.632</v>
      </c>
      <c r="DB32" s="13">
        <f>'Модель операционных расходов'!DA19</f>
        <v>1934917.632</v>
      </c>
      <c r="DC32" s="13">
        <f>'Модель операционных расходов'!DB19</f>
        <v>1934917.632</v>
      </c>
      <c r="DD32" s="13">
        <f>'Модель операционных расходов'!DC19</f>
        <v>1934917.632</v>
      </c>
      <c r="DE32" s="13">
        <f>'Модель операционных расходов'!DD19</f>
        <v>1934917.632</v>
      </c>
      <c r="DF32" s="13">
        <f>'Модель операционных расходов'!DE19</f>
        <v>1934917.632</v>
      </c>
      <c r="DG32" s="13">
        <f>'Модель операционных расходов'!DF19</f>
        <v>2321901.1584000001</v>
      </c>
      <c r="DH32" s="13">
        <f>'Модель операционных расходов'!DG19</f>
        <v>2321901.1584000001</v>
      </c>
      <c r="DI32" s="13">
        <f>'Модель операционных расходов'!DH19</f>
        <v>2321901.1584000001</v>
      </c>
      <c r="DJ32" s="13">
        <f>'Модель операционных расходов'!DI19</f>
        <v>2321901.1584000001</v>
      </c>
      <c r="DK32" s="13">
        <f>'Модель операционных расходов'!DJ19</f>
        <v>2321901.1584000001</v>
      </c>
      <c r="DL32" s="13">
        <f>'Модель операционных расходов'!DK19</f>
        <v>2321901.1584000001</v>
      </c>
      <c r="DM32" s="13">
        <f>'Модель операционных расходов'!DL19</f>
        <v>2321901.1584000001</v>
      </c>
      <c r="DN32" s="13">
        <f>'Модель операционных расходов'!DM19</f>
        <v>2321901.1584000001</v>
      </c>
      <c r="DO32" s="13">
        <f>'Модель операционных расходов'!DN19</f>
        <v>2321901.1584000001</v>
      </c>
      <c r="DP32" s="13">
        <f>'Модель операционных расходов'!DO19</f>
        <v>2321901.1584000001</v>
      </c>
      <c r="DQ32" s="13">
        <f>'Модель операционных расходов'!DP19</f>
        <v>2321901.1584000001</v>
      </c>
      <c r="DR32" s="13">
        <f>'Модель операционных расходов'!DQ19</f>
        <v>2321901.1584000001</v>
      </c>
    </row>
    <row r="33" spans="1:122" s="4" customFormat="1" ht="18" customHeight="1" x14ac:dyDescent="0.3">
      <c r="A33" s="21">
        <v>4052</v>
      </c>
      <c r="B33" s="22" t="s">
        <v>63</v>
      </c>
      <c r="C33" s="13">
        <f>'Модель операционных расходов'!B20</f>
        <v>150000</v>
      </c>
      <c r="D33" s="13">
        <f>'Модель операционных расходов'!C20</f>
        <v>150000</v>
      </c>
      <c r="E33" s="13">
        <f>'Модель операционных расходов'!D20</f>
        <v>150000</v>
      </c>
      <c r="F33" s="13">
        <f>'Модель операционных расходов'!E20</f>
        <v>150000</v>
      </c>
      <c r="G33" s="13">
        <f>'Модель операционных расходов'!F20</f>
        <v>150000</v>
      </c>
      <c r="H33" s="13">
        <f>'Модель операционных расходов'!G20</f>
        <v>150000</v>
      </c>
      <c r="I33" s="13">
        <f>'Модель операционных расходов'!H20</f>
        <v>150000</v>
      </c>
      <c r="J33" s="13">
        <f>'Модель операционных расходов'!I20</f>
        <v>150000</v>
      </c>
      <c r="K33" s="13">
        <f>'Модель операционных расходов'!J20</f>
        <v>150000</v>
      </c>
      <c r="L33" s="13">
        <f>'Модель операционных расходов'!K20</f>
        <v>150000</v>
      </c>
      <c r="M33" s="13">
        <f>'Модель операционных расходов'!L20</f>
        <v>150000</v>
      </c>
      <c r="N33" s="13">
        <f>'Модель операционных расходов'!M20</f>
        <v>150000</v>
      </c>
      <c r="O33" s="13">
        <f>'Модель операционных расходов'!N20</f>
        <v>180000</v>
      </c>
      <c r="P33" s="13">
        <f>'Модель операционных расходов'!O20</f>
        <v>180000</v>
      </c>
      <c r="Q33" s="13">
        <f>'Модель операционных расходов'!P20</f>
        <v>180000</v>
      </c>
      <c r="R33" s="13">
        <f>'Модель операционных расходов'!Q20</f>
        <v>180000</v>
      </c>
      <c r="S33" s="13">
        <f>'Модель операционных расходов'!R20</f>
        <v>180000</v>
      </c>
      <c r="T33" s="13">
        <f>'Модель операционных расходов'!S20</f>
        <v>180000</v>
      </c>
      <c r="U33" s="13">
        <f>'Модель операционных расходов'!T20</f>
        <v>180000</v>
      </c>
      <c r="V33" s="13">
        <f>'Модель операционных расходов'!U20</f>
        <v>180000</v>
      </c>
      <c r="W33" s="13">
        <f>'Модель операционных расходов'!V20</f>
        <v>180000</v>
      </c>
      <c r="X33" s="13">
        <f>'Модель операционных расходов'!W20</f>
        <v>180000</v>
      </c>
      <c r="Y33" s="13">
        <f>'Модель операционных расходов'!X20</f>
        <v>180000</v>
      </c>
      <c r="Z33" s="13">
        <f>'Модель операционных расходов'!Y20</f>
        <v>180000</v>
      </c>
      <c r="AA33" s="13">
        <f>'Модель операционных расходов'!Z20</f>
        <v>216000</v>
      </c>
      <c r="AB33" s="13">
        <f>'Модель операционных расходов'!AA20</f>
        <v>216000</v>
      </c>
      <c r="AC33" s="13">
        <f>'Модель операционных расходов'!AB20</f>
        <v>216000</v>
      </c>
      <c r="AD33" s="13">
        <f>'Модель операционных расходов'!AC20</f>
        <v>216000</v>
      </c>
      <c r="AE33" s="13">
        <f>'Модель операционных расходов'!AD20</f>
        <v>216000</v>
      </c>
      <c r="AF33" s="13">
        <f>'Модель операционных расходов'!AE20</f>
        <v>216000</v>
      </c>
      <c r="AG33" s="13">
        <f>'Модель операционных расходов'!AF20</f>
        <v>216000</v>
      </c>
      <c r="AH33" s="13">
        <f>'Модель операционных расходов'!AG20</f>
        <v>216000</v>
      </c>
      <c r="AI33" s="13">
        <f>'Модель операционных расходов'!AH20</f>
        <v>216000</v>
      </c>
      <c r="AJ33" s="13">
        <f>'Модель операционных расходов'!AI20</f>
        <v>216000</v>
      </c>
      <c r="AK33" s="13">
        <f>'Модель операционных расходов'!AJ20</f>
        <v>216000</v>
      </c>
      <c r="AL33" s="13">
        <f>'Модель операционных расходов'!AK20</f>
        <v>216000</v>
      </c>
      <c r="AM33" s="13">
        <f>'Модель операционных расходов'!AL20</f>
        <v>259200</v>
      </c>
      <c r="AN33" s="13">
        <f>'Модель операционных расходов'!AM20</f>
        <v>259200</v>
      </c>
      <c r="AO33" s="13">
        <f>'Модель операционных расходов'!AN20</f>
        <v>259200</v>
      </c>
      <c r="AP33" s="13">
        <f>'Модель операционных расходов'!AO20</f>
        <v>259200</v>
      </c>
      <c r="AQ33" s="13">
        <f>'Модель операционных расходов'!AP20</f>
        <v>259200</v>
      </c>
      <c r="AR33" s="13">
        <f>'Модель операционных расходов'!AQ20</f>
        <v>259200</v>
      </c>
      <c r="AS33" s="13">
        <f>'Модель операционных расходов'!AR20</f>
        <v>259200</v>
      </c>
      <c r="AT33" s="13">
        <f>'Модель операционных расходов'!AS20</f>
        <v>259200</v>
      </c>
      <c r="AU33" s="13">
        <f>'Модель операционных расходов'!AT20</f>
        <v>259200</v>
      </c>
      <c r="AV33" s="13">
        <f>'Модель операционных расходов'!AU20</f>
        <v>259200</v>
      </c>
      <c r="AW33" s="13">
        <f>'Модель операционных расходов'!AV20</f>
        <v>259200</v>
      </c>
      <c r="AX33" s="13">
        <f>'Модель операционных расходов'!AW20</f>
        <v>259200</v>
      </c>
      <c r="AY33" s="13">
        <f>'Модель операционных расходов'!AX20</f>
        <v>311040</v>
      </c>
      <c r="AZ33" s="13">
        <f>'Модель операционных расходов'!AY20</f>
        <v>311040</v>
      </c>
      <c r="BA33" s="13">
        <f>'Модель операционных расходов'!AZ20</f>
        <v>311040</v>
      </c>
      <c r="BB33" s="13">
        <f>'Модель операционных расходов'!BA20</f>
        <v>311040</v>
      </c>
      <c r="BC33" s="13">
        <f>'Модель операционных расходов'!BB20</f>
        <v>311040</v>
      </c>
      <c r="BD33" s="13">
        <f>'Модель операционных расходов'!BC20</f>
        <v>311040</v>
      </c>
      <c r="BE33" s="13">
        <f>'Модель операционных расходов'!BD20</f>
        <v>311040</v>
      </c>
      <c r="BF33" s="13">
        <f>'Модель операционных расходов'!BE20</f>
        <v>311040</v>
      </c>
      <c r="BG33" s="13">
        <f>'Модель операционных расходов'!BF20</f>
        <v>311040</v>
      </c>
      <c r="BH33" s="13">
        <f>'Модель операционных расходов'!BG20</f>
        <v>311040</v>
      </c>
      <c r="BI33" s="13">
        <f>'Модель операционных расходов'!BH20</f>
        <v>311040</v>
      </c>
      <c r="BJ33" s="13">
        <f>'Модель операционных расходов'!BI20</f>
        <v>311040</v>
      </c>
      <c r="BK33" s="13">
        <f>'Модель операционных расходов'!BJ20</f>
        <v>373248</v>
      </c>
      <c r="BL33" s="13">
        <f>'Модель операционных расходов'!BK20</f>
        <v>373248</v>
      </c>
      <c r="BM33" s="13">
        <f>'Модель операционных расходов'!BL20</f>
        <v>373248</v>
      </c>
      <c r="BN33" s="13">
        <f>'Модель операционных расходов'!BM20</f>
        <v>373248</v>
      </c>
      <c r="BO33" s="13">
        <f>'Модель операционных расходов'!BN20</f>
        <v>373248</v>
      </c>
      <c r="BP33" s="13">
        <f>'Модель операционных расходов'!BO20</f>
        <v>373248</v>
      </c>
      <c r="BQ33" s="13">
        <f>'Модель операционных расходов'!BP20</f>
        <v>373248</v>
      </c>
      <c r="BR33" s="13">
        <f>'Модель операционных расходов'!BQ20</f>
        <v>373248</v>
      </c>
      <c r="BS33" s="13">
        <f>'Модель операционных расходов'!BR20</f>
        <v>373248</v>
      </c>
      <c r="BT33" s="13">
        <f>'Модель операционных расходов'!BS20</f>
        <v>373248</v>
      </c>
      <c r="BU33" s="13">
        <f>'Модель операционных расходов'!BT20</f>
        <v>373248</v>
      </c>
      <c r="BV33" s="13">
        <f>'Модель операционных расходов'!BU20</f>
        <v>373248</v>
      </c>
      <c r="BW33" s="13">
        <f>'Модель операционных расходов'!BV20</f>
        <v>447897.59999999998</v>
      </c>
      <c r="BX33" s="13">
        <f>'Модель операционных расходов'!BW20</f>
        <v>447897.59999999998</v>
      </c>
      <c r="BY33" s="13">
        <f>'Модель операционных расходов'!BX20</f>
        <v>447897.59999999998</v>
      </c>
      <c r="BZ33" s="13">
        <f>'Модель операционных расходов'!BY20</f>
        <v>447897.59999999998</v>
      </c>
      <c r="CA33" s="13">
        <f>'Модель операционных расходов'!BZ20</f>
        <v>447897.59999999998</v>
      </c>
      <c r="CB33" s="13">
        <f>'Модель операционных расходов'!CA20</f>
        <v>447897.59999999998</v>
      </c>
      <c r="CC33" s="13">
        <f>'Модель операционных расходов'!CB20</f>
        <v>447897.59999999998</v>
      </c>
      <c r="CD33" s="13">
        <f>'Модель операционных расходов'!CC20</f>
        <v>447897.59999999998</v>
      </c>
      <c r="CE33" s="13">
        <f>'Модель операционных расходов'!CD20</f>
        <v>447897.59999999998</v>
      </c>
      <c r="CF33" s="13">
        <f>'Модель операционных расходов'!CE20</f>
        <v>447897.59999999998</v>
      </c>
      <c r="CG33" s="13">
        <f>'Модель операционных расходов'!CF20</f>
        <v>447897.59999999998</v>
      </c>
      <c r="CH33" s="13">
        <f>'Модель операционных расходов'!CG20</f>
        <v>447897.59999999998</v>
      </c>
      <c r="CI33" s="13">
        <f>'Модель операционных расходов'!CH20</f>
        <v>537477.12</v>
      </c>
      <c r="CJ33" s="13">
        <f>'Модель операционных расходов'!CI20</f>
        <v>537477.12</v>
      </c>
      <c r="CK33" s="13">
        <f>'Модель операционных расходов'!CJ20</f>
        <v>537477.12</v>
      </c>
      <c r="CL33" s="13">
        <f>'Модель операционных расходов'!CK20</f>
        <v>537477.12</v>
      </c>
      <c r="CM33" s="13">
        <f>'Модель операционных расходов'!CL20</f>
        <v>537477.12</v>
      </c>
      <c r="CN33" s="13">
        <f>'Модель операционных расходов'!CM20</f>
        <v>537477.12</v>
      </c>
      <c r="CO33" s="13">
        <f>'Модель операционных расходов'!CN20</f>
        <v>537477.12</v>
      </c>
      <c r="CP33" s="13">
        <f>'Модель операционных расходов'!CO20</f>
        <v>537477.12</v>
      </c>
      <c r="CQ33" s="13">
        <f>'Модель операционных расходов'!CP20</f>
        <v>537477.12</v>
      </c>
      <c r="CR33" s="13">
        <f>'Модель операционных расходов'!CQ20</f>
        <v>537477.12</v>
      </c>
      <c r="CS33" s="13">
        <f>'Модель операционных расходов'!CR20</f>
        <v>537477.12</v>
      </c>
      <c r="CT33" s="13">
        <f>'Модель операционных расходов'!CS20</f>
        <v>537477.12</v>
      </c>
      <c r="CU33" s="13">
        <f>'Модель операционных расходов'!CT20</f>
        <v>644972.54399999999</v>
      </c>
      <c r="CV33" s="13">
        <f>'Модель операционных расходов'!CU20</f>
        <v>644972.54399999999</v>
      </c>
      <c r="CW33" s="13">
        <f>'Модель операционных расходов'!CV20</f>
        <v>644972.54399999999</v>
      </c>
      <c r="CX33" s="13">
        <f>'Модель операционных расходов'!CW20</f>
        <v>644972.54399999999</v>
      </c>
      <c r="CY33" s="13">
        <f>'Модель операционных расходов'!CX20</f>
        <v>644972.54399999999</v>
      </c>
      <c r="CZ33" s="13">
        <f>'Модель операционных расходов'!CY20</f>
        <v>644972.54399999999</v>
      </c>
      <c r="DA33" s="13">
        <f>'Модель операционных расходов'!CZ20</f>
        <v>644972.54399999999</v>
      </c>
      <c r="DB33" s="13">
        <f>'Модель операционных расходов'!DA20</f>
        <v>644972.54399999999</v>
      </c>
      <c r="DC33" s="13">
        <f>'Модель операционных расходов'!DB20</f>
        <v>644972.54399999999</v>
      </c>
      <c r="DD33" s="13">
        <f>'Модель операционных расходов'!DC20</f>
        <v>644972.54399999999</v>
      </c>
      <c r="DE33" s="13">
        <f>'Модель операционных расходов'!DD20</f>
        <v>644972.54399999999</v>
      </c>
      <c r="DF33" s="13">
        <f>'Модель операционных расходов'!DE20</f>
        <v>644972.54399999999</v>
      </c>
      <c r="DG33" s="13">
        <f>'Модель операционных расходов'!DF20</f>
        <v>773967.05279999995</v>
      </c>
      <c r="DH33" s="13">
        <f>'Модель операционных расходов'!DG20</f>
        <v>773967.05279999995</v>
      </c>
      <c r="DI33" s="13">
        <f>'Модель операционных расходов'!DH20</f>
        <v>773967.05279999995</v>
      </c>
      <c r="DJ33" s="13">
        <f>'Модель операционных расходов'!DI20</f>
        <v>773967.05279999995</v>
      </c>
      <c r="DK33" s="13">
        <f>'Модель операционных расходов'!DJ20</f>
        <v>773967.05279999995</v>
      </c>
      <c r="DL33" s="13">
        <f>'Модель операционных расходов'!DK20</f>
        <v>773967.05279999995</v>
      </c>
      <c r="DM33" s="13">
        <f>'Модель операционных расходов'!DL20</f>
        <v>773967.05279999995</v>
      </c>
      <c r="DN33" s="13">
        <f>'Модель операционных расходов'!DM20</f>
        <v>773967.05279999995</v>
      </c>
      <c r="DO33" s="13">
        <f>'Модель операционных расходов'!DN20</f>
        <v>773967.05279999995</v>
      </c>
      <c r="DP33" s="13">
        <f>'Модель операционных расходов'!DO20</f>
        <v>773967.05279999995</v>
      </c>
      <c r="DQ33" s="13">
        <f>'Модель операционных расходов'!DP20</f>
        <v>773967.05279999995</v>
      </c>
      <c r="DR33" s="13">
        <f>'Модель операционных расходов'!DQ20</f>
        <v>773967.05279999995</v>
      </c>
    </row>
    <row r="34" spans="1:122" s="4" customFormat="1" ht="18" customHeight="1" x14ac:dyDescent="0.3">
      <c r="A34" s="21">
        <v>4053</v>
      </c>
      <c r="B34" s="22" t="s">
        <v>64</v>
      </c>
      <c r="C34" s="13">
        <f>'Модель кредитования'!B16</f>
        <v>0</v>
      </c>
      <c r="D34" s="13">
        <f>'Модель кредитования'!C16</f>
        <v>0</v>
      </c>
      <c r="E34" s="13">
        <f>'Модель кредитования'!D16</f>
        <v>0</v>
      </c>
      <c r="F34" s="13">
        <f>'Модель кредитования'!E16</f>
        <v>645833.33333333337</v>
      </c>
      <c r="G34" s="13">
        <f>'Модель кредитования'!F16</f>
        <v>639105.90277777775</v>
      </c>
      <c r="H34" s="13">
        <f>'Модель кредитования'!G16</f>
        <v>632378.47222222213</v>
      </c>
      <c r="I34" s="13">
        <f>'Модель кредитования'!H16</f>
        <v>625651.04166666663</v>
      </c>
      <c r="J34" s="13">
        <f>'Модель кредитования'!I16</f>
        <v>618923.61111111101</v>
      </c>
      <c r="K34" s="13">
        <f>'Модель кредитования'!J16</f>
        <v>612196.18055555539</v>
      </c>
      <c r="L34" s="13">
        <f>'Модель кредитования'!K16</f>
        <v>605468.74999999977</v>
      </c>
      <c r="M34" s="13">
        <f>'Модель кредитования'!L16</f>
        <v>598741.31944444415</v>
      </c>
      <c r="N34" s="13">
        <f>'Модель кредитования'!M16</f>
        <v>3592013.8888888885</v>
      </c>
      <c r="O34" s="13">
        <f>'Модель кредитования'!N16</f>
        <v>3522786.458333333</v>
      </c>
      <c r="P34" s="13">
        <f>'Модель кредитования'!O16</f>
        <v>3453559.0277777775</v>
      </c>
      <c r="Q34" s="13">
        <f>'Модель кредитования'!P16</f>
        <v>3384331.5972222225</v>
      </c>
      <c r="R34" s="13">
        <f>'Модель кредитования'!Q16</f>
        <v>3315104.166666667</v>
      </c>
      <c r="S34" s="13">
        <f>'Модель кредитования'!R16</f>
        <v>3245876.736111111</v>
      </c>
      <c r="T34" s="13">
        <f>'Модель кредитования'!S16</f>
        <v>3176649.305555556</v>
      </c>
      <c r="U34" s="13">
        <f>'Модель кредитования'!T16</f>
        <v>3107421.8750000005</v>
      </c>
      <c r="V34" s="13">
        <f>'Модель кредитования'!U16</f>
        <v>3038194.4444444454</v>
      </c>
      <c r="W34" s="13">
        <f>'Модель кредитования'!V16</f>
        <v>2968967.0138888899</v>
      </c>
      <c r="X34" s="13">
        <f>'Модель кредитования'!W16</f>
        <v>2899739.583333334</v>
      </c>
      <c r="Y34" s="13">
        <f>'Модель кредитования'!X16</f>
        <v>2830512.1527777785</v>
      </c>
      <c r="Z34" s="13">
        <f>'Модель кредитования'!Y16</f>
        <v>2761284.7222222229</v>
      </c>
      <c r="AA34" s="13">
        <f>'Модель кредитования'!Z16</f>
        <v>2692057.2916666679</v>
      </c>
      <c r="AB34" s="13">
        <f>'Модель кредитования'!AA16</f>
        <v>2622829.8611111124</v>
      </c>
      <c r="AC34" s="13">
        <f>'Модель кредитования'!AB16</f>
        <v>2553602.4305555569</v>
      </c>
      <c r="AD34" s="13">
        <f>'Модель кредитования'!AC16</f>
        <v>2484375.0000000014</v>
      </c>
      <c r="AE34" s="13">
        <f>'Модель кредитования'!AD16</f>
        <v>2415147.5694444454</v>
      </c>
      <c r="AF34" s="13">
        <f>'Модель кредитования'!AE16</f>
        <v>2345920.1388888899</v>
      </c>
      <c r="AG34" s="13">
        <f>'Модель кредитования'!AF16</f>
        <v>2276692.7083333344</v>
      </c>
      <c r="AH34" s="13">
        <f>'Модель кредитования'!AG16</f>
        <v>2207465.2777777789</v>
      </c>
      <c r="AI34" s="13">
        <f>'Модель кредитования'!AH16</f>
        <v>2138237.8472222229</v>
      </c>
      <c r="AJ34" s="13">
        <f>'Модель кредитования'!AI16</f>
        <v>2069010.4166666674</v>
      </c>
      <c r="AK34" s="13">
        <f>'Модель кредитования'!AJ16</f>
        <v>1999782.9861111117</v>
      </c>
      <c r="AL34" s="13">
        <f>'Модель кредитования'!AK16</f>
        <v>4534722.2222222229</v>
      </c>
      <c r="AM34" s="13">
        <f>'Модель кредитования'!AL16</f>
        <v>4438368.055555556</v>
      </c>
      <c r="AN34" s="13">
        <f>'Модель кредитования'!AM16</f>
        <v>4342013.8888888899</v>
      </c>
      <c r="AO34" s="13">
        <f>'Модель кредитования'!AN16</f>
        <v>4245659.7222222229</v>
      </c>
      <c r="AP34" s="13">
        <f>'Модель кредитования'!AO16</f>
        <v>4149305.555555556</v>
      </c>
      <c r="AQ34" s="13">
        <f>'Модель кредитования'!AP16</f>
        <v>4052951.3888888895</v>
      </c>
      <c r="AR34" s="13">
        <f>'Модель кредитования'!AQ16</f>
        <v>3956597.2222222229</v>
      </c>
      <c r="AS34" s="13">
        <f>'Модель кредитования'!AR16</f>
        <v>3860243.055555556</v>
      </c>
      <c r="AT34" s="13">
        <f>'Модель кредитования'!AS16</f>
        <v>3763888.8888888899</v>
      </c>
      <c r="AU34" s="13">
        <f>'Модель кредитования'!AT16</f>
        <v>3667534.7222222229</v>
      </c>
      <c r="AV34" s="13">
        <f>'Модель кредитования'!AU16</f>
        <v>3571180.5555555569</v>
      </c>
      <c r="AW34" s="13">
        <f>'Модель кредитования'!AV16</f>
        <v>3474826.3888888899</v>
      </c>
      <c r="AX34" s="13">
        <f>'Модель кредитования'!AW16</f>
        <v>3378472.2222222239</v>
      </c>
      <c r="AY34" s="13">
        <f>'Модель кредитования'!AX16</f>
        <v>3282118.0555555574</v>
      </c>
      <c r="AZ34" s="13">
        <f>'Модель кредитования'!AY16</f>
        <v>3185763.8888888909</v>
      </c>
      <c r="BA34" s="13">
        <f>'Модель кредитования'!AZ16</f>
        <v>3089409.7222222239</v>
      </c>
      <c r="BB34" s="13">
        <f>'Модель кредитования'!BA16</f>
        <v>2993055.5555555578</v>
      </c>
      <c r="BC34" s="13">
        <f>'Модель кредитования'!BB16</f>
        <v>2896701.3888888909</v>
      </c>
      <c r="BD34" s="13">
        <f>'Модель кредитования'!BC16</f>
        <v>2800347.2222222243</v>
      </c>
      <c r="BE34" s="13">
        <f>'Модель кредитования'!BD16</f>
        <v>2703993.0555555583</v>
      </c>
      <c r="BF34" s="13">
        <f>'Модель кредитования'!BE16</f>
        <v>2607638.8888888918</v>
      </c>
      <c r="BG34" s="13">
        <f>'Модель кредитования'!BF16</f>
        <v>2511284.7222222253</v>
      </c>
      <c r="BH34" s="13">
        <f>'Модель кредитования'!BG16</f>
        <v>2414930.5555555588</v>
      </c>
      <c r="BI34" s="13">
        <f>'Модель кредитования'!BH16</f>
        <v>2318576.3888888918</v>
      </c>
      <c r="BJ34" s="13">
        <f>'Модель кредитования'!BI16</f>
        <v>2222222.2222222253</v>
      </c>
      <c r="BK34" s="13">
        <f>'Модель кредитования'!BJ16</f>
        <v>2188368.0555555578</v>
      </c>
      <c r="BL34" s="13">
        <f>'Модель кредитования'!BK16</f>
        <v>2154513.8888888909</v>
      </c>
      <c r="BM34" s="13">
        <f>'Модель кредитования'!BL16</f>
        <v>2120659.7222222243</v>
      </c>
      <c r="BN34" s="13">
        <f>'Модель кредитования'!BM16</f>
        <v>2086805.5555555581</v>
      </c>
      <c r="BO34" s="13">
        <f>'Модель кредитования'!BN16</f>
        <v>2052951.3888888913</v>
      </c>
      <c r="BP34" s="13">
        <f>'Модель кредитования'!BO16</f>
        <v>2019097.2222222248</v>
      </c>
      <c r="BQ34" s="13">
        <f>'Модель кредитования'!BP16</f>
        <v>1985243.0555555583</v>
      </c>
      <c r="BR34" s="13">
        <f>'Модель кредитования'!BQ16</f>
        <v>1951388.8888888918</v>
      </c>
      <c r="BS34" s="13">
        <f>'Модель кредитования'!BR16</f>
        <v>1917534.7222222253</v>
      </c>
      <c r="BT34" s="13">
        <f>'Модель кредитования'!BS16</f>
        <v>1883680.5555555588</v>
      </c>
      <c r="BU34" s="13">
        <f>'Модель кредитования'!BT16</f>
        <v>1849826.388888892</v>
      </c>
      <c r="BV34" s="13">
        <f>'Модель кредитования'!BU16</f>
        <v>1815972.2222222255</v>
      </c>
      <c r="BW34" s="13">
        <f>'Модель кредитования'!BV16</f>
        <v>1782118.055555559</v>
      </c>
      <c r="BX34" s="13">
        <f>'Модель кредитования'!BW16</f>
        <v>1748263.8888888923</v>
      </c>
      <c r="BY34" s="13">
        <f>'Модель кредитования'!BX16</f>
        <v>1714409.7222222257</v>
      </c>
      <c r="BZ34" s="13">
        <f>'Модель кредитования'!BY16</f>
        <v>1680555.5555555592</v>
      </c>
      <c r="CA34" s="13">
        <f>'Модель кредитования'!BZ16</f>
        <v>1646701.3888888927</v>
      </c>
      <c r="CB34" s="13">
        <f>'Модель кредитования'!CA16</f>
        <v>1612847.222222226</v>
      </c>
      <c r="CC34" s="13">
        <f>'Модель кредитования'!CB16</f>
        <v>1578993.0555555595</v>
      </c>
      <c r="CD34" s="13">
        <f>'Модель кредитования'!CC16</f>
        <v>1545138.888888893</v>
      </c>
      <c r="CE34" s="13">
        <f>'Модель кредитования'!CD16</f>
        <v>1511284.7222222262</v>
      </c>
      <c r="CF34" s="13">
        <f>'Модель кредитования'!CE16</f>
        <v>1477430.5555555592</v>
      </c>
      <c r="CG34" s="13">
        <f>'Модель кредитования'!CF16</f>
        <v>1443576.3888888927</v>
      </c>
      <c r="CH34" s="13">
        <f>'Модель кредитования'!CG16</f>
        <v>1409722.222222226</v>
      </c>
      <c r="CI34" s="13">
        <f>'Модель кредитования'!CH16</f>
        <v>1375868.0555555592</v>
      </c>
      <c r="CJ34" s="13">
        <f>'Модель кредитования'!CI16</f>
        <v>1342013.8888888927</v>
      </c>
      <c r="CK34" s="13">
        <f>'Модель кредитования'!CJ16</f>
        <v>1308159.7222222257</v>
      </c>
      <c r="CL34" s="13">
        <f>'Модель кредитования'!CK16</f>
        <v>1274305.555555559</v>
      </c>
      <c r="CM34" s="13">
        <f>'Модель кредитования'!CL16</f>
        <v>1240451.3888888925</v>
      </c>
      <c r="CN34" s="13">
        <f>'Модель кредитования'!CM16</f>
        <v>1206597.2222222257</v>
      </c>
      <c r="CO34" s="13">
        <f>'Модель кредитования'!CN16</f>
        <v>1172743.0555555588</v>
      </c>
      <c r="CP34" s="13">
        <f>'Модель кредитования'!CO16</f>
        <v>1138888.8888888923</v>
      </c>
      <c r="CQ34" s="13">
        <f>'Модель кредитования'!CP16</f>
        <v>1105034.7222222255</v>
      </c>
      <c r="CR34" s="13">
        <f>'Модель кредитования'!CQ16</f>
        <v>1071180.5555555588</v>
      </c>
      <c r="CS34" s="13">
        <f>'Модель кредитования'!CR16</f>
        <v>1037326.388888892</v>
      </c>
      <c r="CT34" s="13">
        <f>'Модель кредитования'!CS16</f>
        <v>1003472.2222222254</v>
      </c>
      <c r="CU34" s="13">
        <f>'Модель кредитования'!CT16</f>
        <v>969618.05555555865</v>
      </c>
      <c r="CV34" s="13">
        <f>'Модель кредитования'!CU16</f>
        <v>935763.8888888919</v>
      </c>
      <c r="CW34" s="13">
        <f>'Модель кредитования'!CV16</f>
        <v>901909.72222222516</v>
      </c>
      <c r="CX34" s="13">
        <f>'Модель кредитования'!CW16</f>
        <v>868055.55555555911</v>
      </c>
      <c r="CY34" s="13">
        <f>'Модель кредитования'!CX16</f>
        <v>840928.81944444787</v>
      </c>
      <c r="CZ34" s="13">
        <f>'Модель кредитования'!CY16</f>
        <v>813802.08333333675</v>
      </c>
      <c r="DA34" s="13">
        <f>'Модель кредитования'!CZ16</f>
        <v>786675.34722222562</v>
      </c>
      <c r="DB34" s="13">
        <f>'Модель кредитования'!DA16</f>
        <v>759548.61111111438</v>
      </c>
      <c r="DC34" s="13">
        <f>'Модель кредитования'!DB16</f>
        <v>732421.87500000326</v>
      </c>
      <c r="DD34" s="13">
        <f>'Модель кредитования'!DC16</f>
        <v>705295.13888889214</v>
      </c>
      <c r="DE34" s="13">
        <f>'Модель кредитования'!DD16</f>
        <v>678168.40277778101</v>
      </c>
      <c r="DF34" s="13">
        <f>'Модель кредитования'!DE16</f>
        <v>651041.66666666989</v>
      </c>
      <c r="DG34" s="13">
        <f>'Модель кредитования'!DF16</f>
        <v>623914.93055555888</v>
      </c>
      <c r="DH34" s="13">
        <f>'Модель кредитования'!DG16</f>
        <v>596788.19444444776</v>
      </c>
      <c r="DI34" s="13">
        <f>'Модель кредитования'!DH16</f>
        <v>569661.45833333663</v>
      </c>
      <c r="DJ34" s="13">
        <f>'Модель кредитования'!DI16</f>
        <v>542534.72222222562</v>
      </c>
      <c r="DK34" s="13">
        <f>'Модель кредитования'!DJ16</f>
        <v>515407.9861111145</v>
      </c>
      <c r="DL34" s="13">
        <f>'Модель кредитования'!DK16</f>
        <v>488281.25000000343</v>
      </c>
      <c r="DM34" s="13">
        <f>'Модель кредитования'!DL16</f>
        <v>461154.51388889231</v>
      </c>
      <c r="DN34" s="13">
        <f>'Модель кредитования'!DM16</f>
        <v>434027.77777778124</v>
      </c>
      <c r="DO34" s="13">
        <f>'Модель кредитования'!DN16</f>
        <v>406901.04166667018</v>
      </c>
      <c r="DP34" s="13">
        <f>'Модель кредитования'!DO16</f>
        <v>379774.30555555905</v>
      </c>
      <c r="DQ34" s="13">
        <f>'Модель кредитования'!DP16</f>
        <v>352647.56944444799</v>
      </c>
      <c r="DR34" s="13">
        <f>'Модель кредитования'!DQ16</f>
        <v>325520.83333333686</v>
      </c>
    </row>
    <row r="35" spans="1:122" s="4" customFormat="1" ht="18" customHeight="1" x14ac:dyDescent="0.3">
      <c r="A35" s="21">
        <v>4054</v>
      </c>
      <c r="B35" s="22" t="s">
        <v>65</v>
      </c>
      <c r="C35" s="13">
        <f>'Модель операционных расходов'!B21</f>
        <v>200000</v>
      </c>
      <c r="D35" s="13">
        <f>'Модель операционных расходов'!C21</f>
        <v>200000</v>
      </c>
      <c r="E35" s="13">
        <f>'Модель операционных расходов'!D21</f>
        <v>200000</v>
      </c>
      <c r="F35" s="13">
        <f>'Модель операционных расходов'!E21</f>
        <v>200000</v>
      </c>
      <c r="G35" s="13">
        <f>'Модель операционных расходов'!F21</f>
        <v>200000</v>
      </c>
      <c r="H35" s="13">
        <f>'Модель операционных расходов'!G21</f>
        <v>200000</v>
      </c>
      <c r="I35" s="13">
        <f>'Модель операционных расходов'!H21</f>
        <v>200000</v>
      </c>
      <c r="J35" s="13">
        <f>'Модель операционных расходов'!I21</f>
        <v>200000</v>
      </c>
      <c r="K35" s="13">
        <f>'Модель операционных расходов'!J21</f>
        <v>200000</v>
      </c>
      <c r="L35" s="13">
        <f>'Модель операционных расходов'!K21</f>
        <v>200000</v>
      </c>
      <c r="M35" s="13">
        <f>'Модель операционных расходов'!L21</f>
        <v>200000</v>
      </c>
      <c r="N35" s="13">
        <f>'Модель операционных расходов'!M21</f>
        <v>200000</v>
      </c>
      <c r="O35" s="13">
        <f>'Модель операционных расходов'!N21</f>
        <v>240000</v>
      </c>
      <c r="P35" s="13">
        <f>'Модель операционных расходов'!O21</f>
        <v>240000</v>
      </c>
      <c r="Q35" s="13">
        <f>'Модель операционных расходов'!P21</f>
        <v>240000</v>
      </c>
      <c r="R35" s="13">
        <f>'Модель операционных расходов'!Q21</f>
        <v>240000</v>
      </c>
      <c r="S35" s="13">
        <f>'Модель операционных расходов'!R21</f>
        <v>240000</v>
      </c>
      <c r="T35" s="13">
        <f>'Модель операционных расходов'!S21</f>
        <v>240000</v>
      </c>
      <c r="U35" s="13">
        <f>'Модель операционных расходов'!T21</f>
        <v>240000</v>
      </c>
      <c r="V35" s="13">
        <f>'Модель операционных расходов'!U21</f>
        <v>240000</v>
      </c>
      <c r="W35" s="13">
        <f>'Модель операционных расходов'!V21</f>
        <v>240000</v>
      </c>
      <c r="X35" s="13">
        <f>'Модель операционных расходов'!W21</f>
        <v>240000</v>
      </c>
      <c r="Y35" s="13">
        <f>'Модель операционных расходов'!X21</f>
        <v>240000</v>
      </c>
      <c r="Z35" s="13">
        <f>'Модель операционных расходов'!Y21</f>
        <v>240000</v>
      </c>
      <c r="AA35" s="13">
        <f>'Модель операционных расходов'!Z21</f>
        <v>288000</v>
      </c>
      <c r="AB35" s="13">
        <f>'Модель операционных расходов'!AA21</f>
        <v>288000</v>
      </c>
      <c r="AC35" s="13">
        <f>'Модель операционных расходов'!AB21</f>
        <v>288000</v>
      </c>
      <c r="AD35" s="13">
        <f>'Модель операционных расходов'!AC21</f>
        <v>288000</v>
      </c>
      <c r="AE35" s="13">
        <f>'Модель операционных расходов'!AD21</f>
        <v>288000</v>
      </c>
      <c r="AF35" s="13">
        <f>'Модель операционных расходов'!AE21</f>
        <v>288000</v>
      </c>
      <c r="AG35" s="13">
        <f>'Модель операционных расходов'!AF21</f>
        <v>288000</v>
      </c>
      <c r="AH35" s="13">
        <f>'Модель операционных расходов'!AG21</f>
        <v>288000</v>
      </c>
      <c r="AI35" s="13">
        <f>'Модель операционных расходов'!AH21</f>
        <v>288000</v>
      </c>
      <c r="AJ35" s="13">
        <f>'Модель операционных расходов'!AI21</f>
        <v>288000</v>
      </c>
      <c r="AK35" s="13">
        <f>'Модель операционных расходов'!AJ21</f>
        <v>288000</v>
      </c>
      <c r="AL35" s="13">
        <f>'Модель операционных расходов'!AK21</f>
        <v>288000</v>
      </c>
      <c r="AM35" s="13">
        <f>'Модель операционных расходов'!AL21</f>
        <v>345600</v>
      </c>
      <c r="AN35" s="13">
        <f>'Модель операционных расходов'!AM21</f>
        <v>345600</v>
      </c>
      <c r="AO35" s="13">
        <f>'Модель операционных расходов'!AN21</f>
        <v>345600</v>
      </c>
      <c r="AP35" s="13">
        <f>'Модель операционных расходов'!AO21</f>
        <v>345600</v>
      </c>
      <c r="AQ35" s="13">
        <f>'Модель операционных расходов'!AP21</f>
        <v>345600</v>
      </c>
      <c r="AR35" s="13">
        <f>'Модель операционных расходов'!AQ21</f>
        <v>345600</v>
      </c>
      <c r="AS35" s="13">
        <f>'Модель операционных расходов'!AR21</f>
        <v>345600</v>
      </c>
      <c r="AT35" s="13">
        <f>'Модель операционных расходов'!AS21</f>
        <v>345600</v>
      </c>
      <c r="AU35" s="13">
        <f>'Модель операционных расходов'!AT21</f>
        <v>345600</v>
      </c>
      <c r="AV35" s="13">
        <f>'Модель операционных расходов'!AU21</f>
        <v>345600</v>
      </c>
      <c r="AW35" s="13">
        <f>'Модель операционных расходов'!AV21</f>
        <v>345600</v>
      </c>
      <c r="AX35" s="13">
        <f>'Модель операционных расходов'!AW21</f>
        <v>345600</v>
      </c>
      <c r="AY35" s="13">
        <f>'Модель операционных расходов'!AX21</f>
        <v>414720</v>
      </c>
      <c r="AZ35" s="13">
        <f>'Модель операционных расходов'!AY21</f>
        <v>414720</v>
      </c>
      <c r="BA35" s="13">
        <f>'Модель операционных расходов'!AZ21</f>
        <v>414720</v>
      </c>
      <c r="BB35" s="13">
        <f>'Модель операционных расходов'!BA21</f>
        <v>414720</v>
      </c>
      <c r="BC35" s="13">
        <f>'Модель операционных расходов'!BB21</f>
        <v>414720</v>
      </c>
      <c r="BD35" s="13">
        <f>'Модель операционных расходов'!BC21</f>
        <v>414720</v>
      </c>
      <c r="BE35" s="13">
        <f>'Модель операционных расходов'!BD21</f>
        <v>414720</v>
      </c>
      <c r="BF35" s="13">
        <f>'Модель операционных расходов'!BE21</f>
        <v>414720</v>
      </c>
      <c r="BG35" s="13">
        <f>'Модель операционных расходов'!BF21</f>
        <v>414720</v>
      </c>
      <c r="BH35" s="13">
        <f>'Модель операционных расходов'!BG21</f>
        <v>414720</v>
      </c>
      <c r="BI35" s="13">
        <f>'Модель операционных расходов'!BH21</f>
        <v>414720</v>
      </c>
      <c r="BJ35" s="13">
        <f>'Модель операционных расходов'!BI21</f>
        <v>414720</v>
      </c>
      <c r="BK35" s="13">
        <f>'Модель операционных расходов'!BJ21</f>
        <v>497664</v>
      </c>
      <c r="BL35" s="13">
        <f>'Модель операционных расходов'!BK21</f>
        <v>497664</v>
      </c>
      <c r="BM35" s="13">
        <f>'Модель операционных расходов'!BL21</f>
        <v>497664</v>
      </c>
      <c r="BN35" s="13">
        <f>'Модель операционных расходов'!BM21</f>
        <v>497664</v>
      </c>
      <c r="BO35" s="13">
        <f>'Модель операционных расходов'!BN21</f>
        <v>497664</v>
      </c>
      <c r="BP35" s="13">
        <f>'Модель операционных расходов'!BO21</f>
        <v>497664</v>
      </c>
      <c r="BQ35" s="13">
        <f>'Модель операционных расходов'!BP21</f>
        <v>497664</v>
      </c>
      <c r="BR35" s="13">
        <f>'Модель операционных расходов'!BQ21</f>
        <v>497664</v>
      </c>
      <c r="BS35" s="13">
        <f>'Модель операционных расходов'!BR21</f>
        <v>497664</v>
      </c>
      <c r="BT35" s="13">
        <f>'Модель операционных расходов'!BS21</f>
        <v>497664</v>
      </c>
      <c r="BU35" s="13">
        <f>'Модель операционных расходов'!BT21</f>
        <v>497664</v>
      </c>
      <c r="BV35" s="13">
        <f>'Модель операционных расходов'!BU21</f>
        <v>497664</v>
      </c>
      <c r="BW35" s="13">
        <f>'Модель операционных расходов'!BV21</f>
        <v>597196.79999999993</v>
      </c>
      <c r="BX35" s="13">
        <f>'Модель операционных расходов'!BW21</f>
        <v>597196.79999999993</v>
      </c>
      <c r="BY35" s="13">
        <f>'Модель операционных расходов'!BX21</f>
        <v>597196.79999999993</v>
      </c>
      <c r="BZ35" s="13">
        <f>'Модель операционных расходов'!BY21</f>
        <v>597196.79999999993</v>
      </c>
      <c r="CA35" s="13">
        <f>'Модель операционных расходов'!BZ21</f>
        <v>597196.79999999993</v>
      </c>
      <c r="CB35" s="13">
        <f>'Модель операционных расходов'!CA21</f>
        <v>597196.79999999993</v>
      </c>
      <c r="CC35" s="13">
        <f>'Модель операционных расходов'!CB21</f>
        <v>597196.79999999993</v>
      </c>
      <c r="CD35" s="13">
        <f>'Модель операционных расходов'!CC21</f>
        <v>597196.79999999993</v>
      </c>
      <c r="CE35" s="13">
        <f>'Модель операционных расходов'!CD21</f>
        <v>597196.79999999993</v>
      </c>
      <c r="CF35" s="13">
        <f>'Модель операционных расходов'!CE21</f>
        <v>597196.79999999993</v>
      </c>
      <c r="CG35" s="13">
        <f>'Модель операционных расходов'!CF21</f>
        <v>597196.79999999993</v>
      </c>
      <c r="CH35" s="13">
        <f>'Модель операционных расходов'!CG21</f>
        <v>597196.79999999993</v>
      </c>
      <c r="CI35" s="13">
        <f>'Модель операционных расходов'!CH21</f>
        <v>716636.15999999992</v>
      </c>
      <c r="CJ35" s="13">
        <f>'Модель операционных расходов'!CI21</f>
        <v>716636.15999999992</v>
      </c>
      <c r="CK35" s="13">
        <f>'Модель операционных расходов'!CJ21</f>
        <v>716636.15999999992</v>
      </c>
      <c r="CL35" s="13">
        <f>'Модель операционных расходов'!CK21</f>
        <v>716636.15999999992</v>
      </c>
      <c r="CM35" s="13">
        <f>'Модель операционных расходов'!CL21</f>
        <v>716636.15999999992</v>
      </c>
      <c r="CN35" s="13">
        <f>'Модель операционных расходов'!CM21</f>
        <v>716636.15999999992</v>
      </c>
      <c r="CO35" s="13">
        <f>'Модель операционных расходов'!CN21</f>
        <v>716636.15999999992</v>
      </c>
      <c r="CP35" s="13">
        <f>'Модель операционных расходов'!CO21</f>
        <v>716636.15999999992</v>
      </c>
      <c r="CQ35" s="13">
        <f>'Модель операционных расходов'!CP21</f>
        <v>716636.15999999992</v>
      </c>
      <c r="CR35" s="13">
        <f>'Модель операционных расходов'!CQ21</f>
        <v>716636.15999999992</v>
      </c>
      <c r="CS35" s="13">
        <f>'Модель операционных расходов'!CR21</f>
        <v>716636.15999999992</v>
      </c>
      <c r="CT35" s="13">
        <f>'Модель операционных расходов'!CS21</f>
        <v>716636.15999999992</v>
      </c>
      <c r="CU35" s="13">
        <f>'Модель операционных расходов'!CT21</f>
        <v>859963.39199999988</v>
      </c>
      <c r="CV35" s="13">
        <f>'Модель операционных расходов'!CU21</f>
        <v>859963.39199999988</v>
      </c>
      <c r="CW35" s="13">
        <f>'Модель операционных расходов'!CV21</f>
        <v>859963.39199999988</v>
      </c>
      <c r="CX35" s="13">
        <f>'Модель операционных расходов'!CW21</f>
        <v>859963.39199999988</v>
      </c>
      <c r="CY35" s="13">
        <f>'Модель операционных расходов'!CX21</f>
        <v>859963.39199999988</v>
      </c>
      <c r="CZ35" s="13">
        <f>'Модель операционных расходов'!CY21</f>
        <v>859963.39199999988</v>
      </c>
      <c r="DA35" s="13">
        <f>'Модель операционных расходов'!CZ21</f>
        <v>859963.39199999988</v>
      </c>
      <c r="DB35" s="13">
        <f>'Модель операционных расходов'!DA21</f>
        <v>859963.39199999988</v>
      </c>
      <c r="DC35" s="13">
        <f>'Модель операционных расходов'!DB21</f>
        <v>859963.39199999988</v>
      </c>
      <c r="DD35" s="13">
        <f>'Модель операционных расходов'!DC21</f>
        <v>859963.39199999988</v>
      </c>
      <c r="DE35" s="13">
        <f>'Модель операционных расходов'!DD21</f>
        <v>859963.39199999988</v>
      </c>
      <c r="DF35" s="13">
        <f>'Модель операционных расходов'!DE21</f>
        <v>859963.39199999988</v>
      </c>
      <c r="DG35" s="13">
        <f>'Модель операционных расходов'!DF21</f>
        <v>1031956.0703999999</v>
      </c>
      <c r="DH35" s="13">
        <f>'Модель операционных расходов'!DG21</f>
        <v>1031956.0703999999</v>
      </c>
      <c r="DI35" s="13">
        <f>'Модель операционных расходов'!DH21</f>
        <v>1031956.0703999999</v>
      </c>
      <c r="DJ35" s="13">
        <f>'Модель операционных расходов'!DI21</f>
        <v>1031956.0703999999</v>
      </c>
      <c r="DK35" s="13">
        <f>'Модель операционных расходов'!DJ21</f>
        <v>1031956.0703999999</v>
      </c>
      <c r="DL35" s="13">
        <f>'Модель операционных расходов'!DK21</f>
        <v>1031956.0703999999</v>
      </c>
      <c r="DM35" s="13">
        <f>'Модель операционных расходов'!DL21</f>
        <v>1031956.0703999999</v>
      </c>
      <c r="DN35" s="13">
        <f>'Модель операционных расходов'!DM21</f>
        <v>1031956.0703999999</v>
      </c>
      <c r="DO35" s="13">
        <f>'Модель операционных расходов'!DN21</f>
        <v>1031956.0703999999</v>
      </c>
      <c r="DP35" s="13">
        <f>'Модель операционных расходов'!DO21</f>
        <v>1031956.0703999999</v>
      </c>
      <c r="DQ35" s="13">
        <f>'Модель операционных расходов'!DP21</f>
        <v>1031956.0703999999</v>
      </c>
      <c r="DR35" s="13">
        <f>'Модель операционных расходов'!DQ21</f>
        <v>1031956.0703999999</v>
      </c>
    </row>
    <row r="36" spans="1:122" s="4" customFormat="1" ht="18" customHeight="1" x14ac:dyDescent="0.3">
      <c r="A36" s="21">
        <v>4055</v>
      </c>
      <c r="B36" s="22" t="s">
        <v>66</v>
      </c>
      <c r="C36" s="13">
        <f>'Модель операционных расходов'!B22</f>
        <v>180000</v>
      </c>
      <c r="D36" s="13">
        <f>'Модель операционных расходов'!C22</f>
        <v>180000</v>
      </c>
      <c r="E36" s="13">
        <f>'Модель операционных расходов'!D22</f>
        <v>180000</v>
      </c>
      <c r="F36" s="13">
        <f>'Модель операционных расходов'!E22</f>
        <v>180000</v>
      </c>
      <c r="G36" s="13">
        <f>'Модель операционных расходов'!F22</f>
        <v>180000</v>
      </c>
      <c r="H36" s="13">
        <f>'Модель операционных расходов'!G22</f>
        <v>180000</v>
      </c>
      <c r="I36" s="13">
        <f>'Модель операционных расходов'!H22</f>
        <v>180000</v>
      </c>
      <c r="J36" s="13">
        <f>'Модель операционных расходов'!I22</f>
        <v>180000</v>
      </c>
      <c r="K36" s="13">
        <f>'Модель операционных расходов'!J22</f>
        <v>180000</v>
      </c>
      <c r="L36" s="13">
        <f>'Модель операционных расходов'!K22</f>
        <v>180000</v>
      </c>
      <c r="M36" s="13">
        <f>'Модель операционных расходов'!L22</f>
        <v>180000</v>
      </c>
      <c r="N36" s="13">
        <f>'Модель операционных расходов'!M22</f>
        <v>180000</v>
      </c>
      <c r="O36" s="13">
        <f>'Модель операционных расходов'!N22</f>
        <v>216000</v>
      </c>
      <c r="P36" s="13">
        <f>'Модель операционных расходов'!O22</f>
        <v>216000</v>
      </c>
      <c r="Q36" s="13">
        <f>'Модель операционных расходов'!P22</f>
        <v>216000</v>
      </c>
      <c r="R36" s="13">
        <f>'Модель операционных расходов'!Q22</f>
        <v>216000</v>
      </c>
      <c r="S36" s="13">
        <f>'Модель операционных расходов'!R22</f>
        <v>216000</v>
      </c>
      <c r="T36" s="13">
        <f>'Модель операционных расходов'!S22</f>
        <v>216000</v>
      </c>
      <c r="U36" s="13">
        <f>'Модель операционных расходов'!T22</f>
        <v>216000</v>
      </c>
      <c r="V36" s="13">
        <f>'Модель операционных расходов'!U22</f>
        <v>216000</v>
      </c>
      <c r="W36" s="13">
        <f>'Модель операционных расходов'!V22</f>
        <v>216000</v>
      </c>
      <c r="X36" s="13">
        <f>'Модель операционных расходов'!W22</f>
        <v>216000</v>
      </c>
      <c r="Y36" s="13">
        <f>'Модель операционных расходов'!X22</f>
        <v>216000</v>
      </c>
      <c r="Z36" s="13">
        <f>'Модель операционных расходов'!Y22</f>
        <v>216000</v>
      </c>
      <c r="AA36" s="13">
        <f>'Модель операционных расходов'!Z22</f>
        <v>259200</v>
      </c>
      <c r="AB36" s="13">
        <f>'Модель операционных расходов'!AA22</f>
        <v>259200</v>
      </c>
      <c r="AC36" s="13">
        <f>'Модель операционных расходов'!AB22</f>
        <v>259200</v>
      </c>
      <c r="AD36" s="13">
        <f>'Модель операционных расходов'!AC22</f>
        <v>259200</v>
      </c>
      <c r="AE36" s="13">
        <f>'Модель операционных расходов'!AD22</f>
        <v>259200</v>
      </c>
      <c r="AF36" s="13">
        <f>'Модель операционных расходов'!AE22</f>
        <v>259200</v>
      </c>
      <c r="AG36" s="13">
        <f>'Модель операционных расходов'!AF22</f>
        <v>259200</v>
      </c>
      <c r="AH36" s="13">
        <f>'Модель операционных расходов'!AG22</f>
        <v>259200</v>
      </c>
      <c r="AI36" s="13">
        <f>'Модель операционных расходов'!AH22</f>
        <v>259200</v>
      </c>
      <c r="AJ36" s="13">
        <f>'Модель операционных расходов'!AI22</f>
        <v>259200</v>
      </c>
      <c r="AK36" s="13">
        <f>'Модель операционных расходов'!AJ22</f>
        <v>259200</v>
      </c>
      <c r="AL36" s="13">
        <f>'Модель операционных расходов'!AK22</f>
        <v>259200</v>
      </c>
      <c r="AM36" s="13">
        <f>'Модель операционных расходов'!AL22</f>
        <v>311040</v>
      </c>
      <c r="AN36" s="13">
        <f>'Модель операционных расходов'!AM22</f>
        <v>311040</v>
      </c>
      <c r="AO36" s="13">
        <f>'Модель операционных расходов'!AN22</f>
        <v>311040</v>
      </c>
      <c r="AP36" s="13">
        <f>'Модель операционных расходов'!AO22</f>
        <v>311040</v>
      </c>
      <c r="AQ36" s="13">
        <f>'Модель операционных расходов'!AP22</f>
        <v>311040</v>
      </c>
      <c r="AR36" s="13">
        <f>'Модель операционных расходов'!AQ22</f>
        <v>311040</v>
      </c>
      <c r="AS36" s="13">
        <f>'Модель операционных расходов'!AR22</f>
        <v>311040</v>
      </c>
      <c r="AT36" s="13">
        <f>'Модель операционных расходов'!AS22</f>
        <v>311040</v>
      </c>
      <c r="AU36" s="13">
        <f>'Модель операционных расходов'!AT22</f>
        <v>311040</v>
      </c>
      <c r="AV36" s="13">
        <f>'Модель операционных расходов'!AU22</f>
        <v>311040</v>
      </c>
      <c r="AW36" s="13">
        <f>'Модель операционных расходов'!AV22</f>
        <v>311040</v>
      </c>
      <c r="AX36" s="13">
        <f>'Модель операционных расходов'!AW22</f>
        <v>311040</v>
      </c>
      <c r="AY36" s="13">
        <f>'Модель операционных расходов'!AX22</f>
        <v>373248</v>
      </c>
      <c r="AZ36" s="13">
        <f>'Модель операционных расходов'!AY22</f>
        <v>373248</v>
      </c>
      <c r="BA36" s="13">
        <f>'Модель операционных расходов'!AZ22</f>
        <v>373248</v>
      </c>
      <c r="BB36" s="13">
        <f>'Модель операционных расходов'!BA22</f>
        <v>373248</v>
      </c>
      <c r="BC36" s="13">
        <f>'Модель операционных расходов'!BB22</f>
        <v>373248</v>
      </c>
      <c r="BD36" s="13">
        <f>'Модель операционных расходов'!BC22</f>
        <v>373248</v>
      </c>
      <c r="BE36" s="13">
        <f>'Модель операционных расходов'!BD22</f>
        <v>373248</v>
      </c>
      <c r="BF36" s="13">
        <f>'Модель операционных расходов'!BE22</f>
        <v>373248</v>
      </c>
      <c r="BG36" s="13">
        <f>'Модель операционных расходов'!BF22</f>
        <v>373248</v>
      </c>
      <c r="BH36" s="13">
        <f>'Модель операционных расходов'!BG22</f>
        <v>373248</v>
      </c>
      <c r="BI36" s="13">
        <f>'Модель операционных расходов'!BH22</f>
        <v>373248</v>
      </c>
      <c r="BJ36" s="13">
        <f>'Модель операционных расходов'!BI22</f>
        <v>373248</v>
      </c>
      <c r="BK36" s="13">
        <f>'Модель операционных расходов'!BJ22</f>
        <v>447897.59999999998</v>
      </c>
      <c r="BL36" s="13">
        <f>'Модель операционных расходов'!BK22</f>
        <v>447897.59999999998</v>
      </c>
      <c r="BM36" s="13">
        <f>'Модель операционных расходов'!BL22</f>
        <v>447897.59999999998</v>
      </c>
      <c r="BN36" s="13">
        <f>'Модель операционных расходов'!BM22</f>
        <v>447897.59999999998</v>
      </c>
      <c r="BO36" s="13">
        <f>'Модель операционных расходов'!BN22</f>
        <v>447897.59999999998</v>
      </c>
      <c r="BP36" s="13">
        <f>'Модель операционных расходов'!BO22</f>
        <v>447897.59999999998</v>
      </c>
      <c r="BQ36" s="13">
        <f>'Модель операционных расходов'!BP22</f>
        <v>447897.59999999998</v>
      </c>
      <c r="BR36" s="13">
        <f>'Модель операционных расходов'!BQ22</f>
        <v>447897.59999999998</v>
      </c>
      <c r="BS36" s="13">
        <f>'Модель операционных расходов'!BR22</f>
        <v>447897.59999999998</v>
      </c>
      <c r="BT36" s="13">
        <f>'Модель операционных расходов'!BS22</f>
        <v>447897.59999999998</v>
      </c>
      <c r="BU36" s="13">
        <f>'Модель операционных расходов'!BT22</f>
        <v>447897.59999999998</v>
      </c>
      <c r="BV36" s="13">
        <f>'Модель операционных расходов'!BU22</f>
        <v>447897.59999999998</v>
      </c>
      <c r="BW36" s="13">
        <f>'Модель операционных расходов'!BV22</f>
        <v>537477.12</v>
      </c>
      <c r="BX36" s="13">
        <f>'Модель операционных расходов'!BW22</f>
        <v>537477.12</v>
      </c>
      <c r="BY36" s="13">
        <f>'Модель операционных расходов'!BX22</f>
        <v>537477.12</v>
      </c>
      <c r="BZ36" s="13">
        <f>'Модель операционных расходов'!BY22</f>
        <v>537477.12</v>
      </c>
      <c r="CA36" s="13">
        <f>'Модель операционных расходов'!BZ22</f>
        <v>537477.12</v>
      </c>
      <c r="CB36" s="13">
        <f>'Модель операционных расходов'!CA22</f>
        <v>537477.12</v>
      </c>
      <c r="CC36" s="13">
        <f>'Модель операционных расходов'!CB22</f>
        <v>537477.12</v>
      </c>
      <c r="CD36" s="13">
        <f>'Модель операционных расходов'!CC22</f>
        <v>537477.12</v>
      </c>
      <c r="CE36" s="13">
        <f>'Модель операционных расходов'!CD22</f>
        <v>537477.12</v>
      </c>
      <c r="CF36" s="13">
        <f>'Модель операционных расходов'!CE22</f>
        <v>537477.12</v>
      </c>
      <c r="CG36" s="13">
        <f>'Модель операционных расходов'!CF22</f>
        <v>537477.12</v>
      </c>
      <c r="CH36" s="13">
        <f>'Модель операционных расходов'!CG22</f>
        <v>537477.12</v>
      </c>
      <c r="CI36" s="13">
        <f>'Модель операционных расходов'!CH22</f>
        <v>644972.54399999999</v>
      </c>
      <c r="CJ36" s="13">
        <f>'Модель операционных расходов'!CI22</f>
        <v>644972.54399999999</v>
      </c>
      <c r="CK36" s="13">
        <f>'Модель операционных расходов'!CJ22</f>
        <v>644972.54399999999</v>
      </c>
      <c r="CL36" s="13">
        <f>'Модель операционных расходов'!CK22</f>
        <v>644972.54399999999</v>
      </c>
      <c r="CM36" s="13">
        <f>'Модель операционных расходов'!CL22</f>
        <v>644972.54399999999</v>
      </c>
      <c r="CN36" s="13">
        <f>'Модель операционных расходов'!CM22</f>
        <v>644972.54399999999</v>
      </c>
      <c r="CO36" s="13">
        <f>'Модель операционных расходов'!CN22</f>
        <v>644972.54399999999</v>
      </c>
      <c r="CP36" s="13">
        <f>'Модель операционных расходов'!CO22</f>
        <v>644972.54399999999</v>
      </c>
      <c r="CQ36" s="13">
        <f>'Модель операционных расходов'!CP22</f>
        <v>644972.54399999999</v>
      </c>
      <c r="CR36" s="13">
        <f>'Модель операционных расходов'!CQ22</f>
        <v>644972.54399999999</v>
      </c>
      <c r="CS36" s="13">
        <f>'Модель операционных расходов'!CR22</f>
        <v>644972.54399999999</v>
      </c>
      <c r="CT36" s="13">
        <f>'Модель операционных расходов'!CS22</f>
        <v>644972.54399999999</v>
      </c>
      <c r="CU36" s="13">
        <f>'Модель операционных расходов'!CT22</f>
        <v>773967.05279999995</v>
      </c>
      <c r="CV36" s="13">
        <f>'Модель операционных расходов'!CU22</f>
        <v>773967.05279999995</v>
      </c>
      <c r="CW36" s="13">
        <f>'Модель операционных расходов'!CV22</f>
        <v>773967.05279999995</v>
      </c>
      <c r="CX36" s="13">
        <f>'Модель операционных расходов'!CW22</f>
        <v>773967.05279999995</v>
      </c>
      <c r="CY36" s="13">
        <f>'Модель операционных расходов'!CX22</f>
        <v>773967.05279999995</v>
      </c>
      <c r="CZ36" s="13">
        <f>'Модель операционных расходов'!CY22</f>
        <v>773967.05279999995</v>
      </c>
      <c r="DA36" s="13">
        <f>'Модель операционных расходов'!CZ22</f>
        <v>773967.05279999995</v>
      </c>
      <c r="DB36" s="13">
        <f>'Модель операционных расходов'!DA22</f>
        <v>773967.05279999995</v>
      </c>
      <c r="DC36" s="13">
        <f>'Модель операционных расходов'!DB22</f>
        <v>773967.05279999995</v>
      </c>
      <c r="DD36" s="13">
        <f>'Модель операционных расходов'!DC22</f>
        <v>773967.05279999995</v>
      </c>
      <c r="DE36" s="13">
        <f>'Модель операционных расходов'!DD22</f>
        <v>773967.05279999995</v>
      </c>
      <c r="DF36" s="13">
        <f>'Модель операционных расходов'!DE22</f>
        <v>773967.05279999995</v>
      </c>
      <c r="DG36" s="13">
        <f>'Модель операционных расходов'!DF22</f>
        <v>928760.46335999994</v>
      </c>
      <c r="DH36" s="13">
        <f>'Модель операционных расходов'!DG22</f>
        <v>928760.46335999994</v>
      </c>
      <c r="DI36" s="13">
        <f>'Модель операционных расходов'!DH22</f>
        <v>928760.46335999994</v>
      </c>
      <c r="DJ36" s="13">
        <f>'Модель операционных расходов'!DI22</f>
        <v>928760.46335999994</v>
      </c>
      <c r="DK36" s="13">
        <f>'Модель операционных расходов'!DJ22</f>
        <v>928760.46335999994</v>
      </c>
      <c r="DL36" s="13">
        <f>'Модель операционных расходов'!DK22</f>
        <v>928760.46335999994</v>
      </c>
      <c r="DM36" s="13">
        <f>'Модель операционных расходов'!DL22</f>
        <v>928760.46335999994</v>
      </c>
      <c r="DN36" s="13">
        <f>'Модель операционных расходов'!DM22</f>
        <v>928760.46335999994</v>
      </c>
      <c r="DO36" s="13">
        <f>'Модель операционных расходов'!DN22</f>
        <v>928760.46335999994</v>
      </c>
      <c r="DP36" s="13">
        <f>'Модель операционных расходов'!DO22</f>
        <v>928760.46335999994</v>
      </c>
      <c r="DQ36" s="13">
        <f>'Модель операционных расходов'!DP22</f>
        <v>928760.46335999994</v>
      </c>
      <c r="DR36" s="13">
        <f>'Модель операционных расходов'!DQ22</f>
        <v>928760.46335999994</v>
      </c>
    </row>
    <row r="37" spans="1:122" s="4" customFormat="1" ht="18" customHeight="1" x14ac:dyDescent="0.3">
      <c r="A37" s="21">
        <v>4056</v>
      </c>
      <c r="B37" s="22" t="s">
        <v>67</v>
      </c>
      <c r="C37" s="13">
        <f>'Модель операционных расходов'!B23</f>
        <v>60000</v>
      </c>
      <c r="D37" s="13">
        <f>'Модель операционных расходов'!C23</f>
        <v>60000</v>
      </c>
      <c r="E37" s="13">
        <f>'Модель операционных расходов'!D23</f>
        <v>60000</v>
      </c>
      <c r="F37" s="13">
        <f>'Модель операционных расходов'!E23</f>
        <v>60000</v>
      </c>
      <c r="G37" s="13">
        <f>'Модель операционных расходов'!F23</f>
        <v>60000</v>
      </c>
      <c r="H37" s="13">
        <f>'Модель операционных расходов'!G23</f>
        <v>60000</v>
      </c>
      <c r="I37" s="13">
        <f>'Модель операционных расходов'!H23</f>
        <v>60000</v>
      </c>
      <c r="J37" s="13">
        <f>'Модель операционных расходов'!I23</f>
        <v>60000</v>
      </c>
      <c r="K37" s="13">
        <f>'Модель операционных расходов'!J23</f>
        <v>60000</v>
      </c>
      <c r="L37" s="13">
        <f>'Модель операционных расходов'!K23</f>
        <v>60000</v>
      </c>
      <c r="M37" s="13">
        <f>'Модель операционных расходов'!L23</f>
        <v>60000</v>
      </c>
      <c r="N37" s="13">
        <f>'Модель операционных расходов'!M23</f>
        <v>60000</v>
      </c>
      <c r="O37" s="13">
        <f>'Модель операционных расходов'!N23</f>
        <v>72000</v>
      </c>
      <c r="P37" s="13">
        <f>'Модель операционных расходов'!O23</f>
        <v>72000</v>
      </c>
      <c r="Q37" s="13">
        <f>'Модель операционных расходов'!P23</f>
        <v>72000</v>
      </c>
      <c r="R37" s="13">
        <f>'Модель операционных расходов'!Q23</f>
        <v>72000</v>
      </c>
      <c r="S37" s="13">
        <f>'Модель операционных расходов'!R23</f>
        <v>72000</v>
      </c>
      <c r="T37" s="13">
        <f>'Модель операционных расходов'!S23</f>
        <v>72000</v>
      </c>
      <c r="U37" s="13">
        <f>'Модель операционных расходов'!T23</f>
        <v>72000</v>
      </c>
      <c r="V37" s="13">
        <f>'Модель операционных расходов'!U23</f>
        <v>72000</v>
      </c>
      <c r="W37" s="13">
        <f>'Модель операционных расходов'!V23</f>
        <v>72000</v>
      </c>
      <c r="X37" s="13">
        <f>'Модель операционных расходов'!W23</f>
        <v>72000</v>
      </c>
      <c r="Y37" s="13">
        <f>'Модель операционных расходов'!X23</f>
        <v>72000</v>
      </c>
      <c r="Z37" s="13">
        <f>'Модель операционных расходов'!Y23</f>
        <v>72000</v>
      </c>
      <c r="AA37" s="13">
        <f>'Модель операционных расходов'!Z23</f>
        <v>86400</v>
      </c>
      <c r="AB37" s="13">
        <f>'Модель операционных расходов'!AA23</f>
        <v>86400</v>
      </c>
      <c r="AC37" s="13">
        <f>'Модель операционных расходов'!AB23</f>
        <v>86400</v>
      </c>
      <c r="AD37" s="13">
        <f>'Модель операционных расходов'!AC23</f>
        <v>86400</v>
      </c>
      <c r="AE37" s="13">
        <f>'Модель операционных расходов'!AD23</f>
        <v>86400</v>
      </c>
      <c r="AF37" s="13">
        <f>'Модель операционных расходов'!AE23</f>
        <v>86400</v>
      </c>
      <c r="AG37" s="13">
        <f>'Модель операционных расходов'!AF23</f>
        <v>86400</v>
      </c>
      <c r="AH37" s="13">
        <f>'Модель операционных расходов'!AG23</f>
        <v>86400</v>
      </c>
      <c r="AI37" s="13">
        <f>'Модель операционных расходов'!AH23</f>
        <v>86400</v>
      </c>
      <c r="AJ37" s="13">
        <f>'Модель операционных расходов'!AI23</f>
        <v>86400</v>
      </c>
      <c r="AK37" s="13">
        <f>'Модель операционных расходов'!AJ23</f>
        <v>86400</v>
      </c>
      <c r="AL37" s="13">
        <f>'Модель операционных расходов'!AK23</f>
        <v>86400</v>
      </c>
      <c r="AM37" s="13">
        <f>'Модель операционных расходов'!AL23</f>
        <v>103680</v>
      </c>
      <c r="AN37" s="13">
        <f>'Модель операционных расходов'!AM23</f>
        <v>103680</v>
      </c>
      <c r="AO37" s="13">
        <f>'Модель операционных расходов'!AN23</f>
        <v>103680</v>
      </c>
      <c r="AP37" s="13">
        <f>'Модель операционных расходов'!AO23</f>
        <v>103680</v>
      </c>
      <c r="AQ37" s="13">
        <f>'Модель операционных расходов'!AP23</f>
        <v>103680</v>
      </c>
      <c r="AR37" s="13">
        <f>'Модель операционных расходов'!AQ23</f>
        <v>103680</v>
      </c>
      <c r="AS37" s="13">
        <f>'Модель операционных расходов'!AR23</f>
        <v>103680</v>
      </c>
      <c r="AT37" s="13">
        <f>'Модель операционных расходов'!AS23</f>
        <v>103680</v>
      </c>
      <c r="AU37" s="13">
        <f>'Модель операционных расходов'!AT23</f>
        <v>103680</v>
      </c>
      <c r="AV37" s="13">
        <f>'Модель операционных расходов'!AU23</f>
        <v>103680</v>
      </c>
      <c r="AW37" s="13">
        <f>'Модель операционных расходов'!AV23</f>
        <v>103680</v>
      </c>
      <c r="AX37" s="13">
        <f>'Модель операционных расходов'!AW23</f>
        <v>103680</v>
      </c>
      <c r="AY37" s="13">
        <f>'Модель операционных расходов'!AX23</f>
        <v>124416</v>
      </c>
      <c r="AZ37" s="13">
        <f>'Модель операционных расходов'!AY23</f>
        <v>124416</v>
      </c>
      <c r="BA37" s="13">
        <f>'Модель операционных расходов'!AZ23</f>
        <v>124416</v>
      </c>
      <c r="BB37" s="13">
        <f>'Модель операционных расходов'!BA23</f>
        <v>124416</v>
      </c>
      <c r="BC37" s="13">
        <f>'Модель операционных расходов'!BB23</f>
        <v>124416</v>
      </c>
      <c r="BD37" s="13">
        <f>'Модель операционных расходов'!BC23</f>
        <v>124416</v>
      </c>
      <c r="BE37" s="13">
        <f>'Модель операционных расходов'!BD23</f>
        <v>124416</v>
      </c>
      <c r="BF37" s="13">
        <f>'Модель операционных расходов'!BE23</f>
        <v>124416</v>
      </c>
      <c r="BG37" s="13">
        <f>'Модель операционных расходов'!BF23</f>
        <v>124416</v>
      </c>
      <c r="BH37" s="13">
        <f>'Модель операционных расходов'!BG23</f>
        <v>124416</v>
      </c>
      <c r="BI37" s="13">
        <f>'Модель операционных расходов'!BH23</f>
        <v>124416</v>
      </c>
      <c r="BJ37" s="13">
        <f>'Модель операционных расходов'!BI23</f>
        <v>124416</v>
      </c>
      <c r="BK37" s="13">
        <f>'Модель операционных расходов'!BJ23</f>
        <v>149299.19999999998</v>
      </c>
      <c r="BL37" s="13">
        <f>'Модель операционных расходов'!BK23</f>
        <v>149299.19999999998</v>
      </c>
      <c r="BM37" s="13">
        <f>'Модель операционных расходов'!BL23</f>
        <v>149299.19999999998</v>
      </c>
      <c r="BN37" s="13">
        <f>'Модель операционных расходов'!BM23</f>
        <v>149299.19999999998</v>
      </c>
      <c r="BO37" s="13">
        <f>'Модель операционных расходов'!BN23</f>
        <v>149299.19999999998</v>
      </c>
      <c r="BP37" s="13">
        <f>'Модель операционных расходов'!BO23</f>
        <v>149299.19999999998</v>
      </c>
      <c r="BQ37" s="13">
        <f>'Модель операционных расходов'!BP23</f>
        <v>149299.19999999998</v>
      </c>
      <c r="BR37" s="13">
        <f>'Модель операционных расходов'!BQ23</f>
        <v>149299.19999999998</v>
      </c>
      <c r="BS37" s="13">
        <f>'Модель операционных расходов'!BR23</f>
        <v>149299.19999999998</v>
      </c>
      <c r="BT37" s="13">
        <f>'Модель операционных расходов'!BS23</f>
        <v>149299.19999999998</v>
      </c>
      <c r="BU37" s="13">
        <f>'Модель операционных расходов'!BT23</f>
        <v>149299.19999999998</v>
      </c>
      <c r="BV37" s="13">
        <f>'Модель операционных расходов'!BU23</f>
        <v>149299.19999999998</v>
      </c>
      <c r="BW37" s="13">
        <f>'Модель операционных расходов'!BV23</f>
        <v>179159.03999999998</v>
      </c>
      <c r="BX37" s="13">
        <f>'Модель операционных расходов'!BW23</f>
        <v>179159.03999999998</v>
      </c>
      <c r="BY37" s="13">
        <f>'Модель операционных расходов'!BX23</f>
        <v>179159.03999999998</v>
      </c>
      <c r="BZ37" s="13">
        <f>'Модель операционных расходов'!BY23</f>
        <v>179159.03999999998</v>
      </c>
      <c r="CA37" s="13">
        <f>'Модель операционных расходов'!BZ23</f>
        <v>179159.03999999998</v>
      </c>
      <c r="CB37" s="13">
        <f>'Модель операционных расходов'!CA23</f>
        <v>179159.03999999998</v>
      </c>
      <c r="CC37" s="13">
        <f>'Модель операционных расходов'!CB23</f>
        <v>179159.03999999998</v>
      </c>
      <c r="CD37" s="13">
        <f>'Модель операционных расходов'!CC23</f>
        <v>179159.03999999998</v>
      </c>
      <c r="CE37" s="13">
        <f>'Модель операционных расходов'!CD23</f>
        <v>179159.03999999998</v>
      </c>
      <c r="CF37" s="13">
        <f>'Модель операционных расходов'!CE23</f>
        <v>179159.03999999998</v>
      </c>
      <c r="CG37" s="13">
        <f>'Модель операционных расходов'!CF23</f>
        <v>179159.03999999998</v>
      </c>
      <c r="CH37" s="13">
        <f>'Модель операционных расходов'!CG23</f>
        <v>179159.03999999998</v>
      </c>
      <c r="CI37" s="13">
        <f>'Модель операционных расходов'!CH23</f>
        <v>214990.84799999997</v>
      </c>
      <c r="CJ37" s="13">
        <f>'Модель операционных расходов'!CI23</f>
        <v>214990.84799999997</v>
      </c>
      <c r="CK37" s="13">
        <f>'Модель операционных расходов'!CJ23</f>
        <v>214990.84799999997</v>
      </c>
      <c r="CL37" s="13">
        <f>'Модель операционных расходов'!CK23</f>
        <v>214990.84799999997</v>
      </c>
      <c r="CM37" s="13">
        <f>'Модель операционных расходов'!CL23</f>
        <v>214990.84799999997</v>
      </c>
      <c r="CN37" s="13">
        <f>'Модель операционных расходов'!CM23</f>
        <v>214990.84799999997</v>
      </c>
      <c r="CO37" s="13">
        <f>'Модель операционных расходов'!CN23</f>
        <v>214990.84799999997</v>
      </c>
      <c r="CP37" s="13">
        <f>'Модель операционных расходов'!CO23</f>
        <v>214990.84799999997</v>
      </c>
      <c r="CQ37" s="13">
        <f>'Модель операционных расходов'!CP23</f>
        <v>214990.84799999997</v>
      </c>
      <c r="CR37" s="13">
        <f>'Модель операционных расходов'!CQ23</f>
        <v>214990.84799999997</v>
      </c>
      <c r="CS37" s="13">
        <f>'Модель операционных расходов'!CR23</f>
        <v>214990.84799999997</v>
      </c>
      <c r="CT37" s="13">
        <f>'Модель операционных расходов'!CS23</f>
        <v>214990.84799999997</v>
      </c>
      <c r="CU37" s="13">
        <f>'Модель операционных расходов'!CT23</f>
        <v>257989.01759999996</v>
      </c>
      <c r="CV37" s="13">
        <f>'Модель операционных расходов'!CU23</f>
        <v>257989.01759999996</v>
      </c>
      <c r="CW37" s="13">
        <f>'Модель операционных расходов'!CV23</f>
        <v>257989.01759999996</v>
      </c>
      <c r="CX37" s="13">
        <f>'Модель операционных расходов'!CW23</f>
        <v>257989.01759999996</v>
      </c>
      <c r="CY37" s="13">
        <f>'Модель операционных расходов'!CX23</f>
        <v>257989.01759999996</v>
      </c>
      <c r="CZ37" s="13">
        <f>'Модель операционных расходов'!CY23</f>
        <v>257989.01759999996</v>
      </c>
      <c r="DA37" s="13">
        <f>'Модель операционных расходов'!CZ23</f>
        <v>257989.01759999996</v>
      </c>
      <c r="DB37" s="13">
        <f>'Модель операционных расходов'!DA23</f>
        <v>257989.01759999996</v>
      </c>
      <c r="DC37" s="13">
        <f>'Модель операционных расходов'!DB23</f>
        <v>257989.01759999996</v>
      </c>
      <c r="DD37" s="13">
        <f>'Модель операционных расходов'!DC23</f>
        <v>257989.01759999996</v>
      </c>
      <c r="DE37" s="13">
        <f>'Модель операционных расходов'!DD23</f>
        <v>257989.01759999996</v>
      </c>
      <c r="DF37" s="13">
        <f>'Модель операционных расходов'!DE23</f>
        <v>257989.01759999996</v>
      </c>
      <c r="DG37" s="13">
        <f>'Модель операционных расходов'!DF23</f>
        <v>309586.82111999992</v>
      </c>
      <c r="DH37" s="13">
        <f>'Модель операционных расходов'!DG23</f>
        <v>309586.82111999992</v>
      </c>
      <c r="DI37" s="13">
        <f>'Модель операционных расходов'!DH23</f>
        <v>309586.82111999992</v>
      </c>
      <c r="DJ37" s="13">
        <f>'Модель операционных расходов'!DI23</f>
        <v>309586.82111999992</v>
      </c>
      <c r="DK37" s="13">
        <f>'Модель операционных расходов'!DJ23</f>
        <v>309586.82111999992</v>
      </c>
      <c r="DL37" s="13">
        <f>'Модель операционных расходов'!DK23</f>
        <v>309586.82111999992</v>
      </c>
      <c r="DM37" s="13">
        <f>'Модель операционных расходов'!DL23</f>
        <v>309586.82111999992</v>
      </c>
      <c r="DN37" s="13">
        <f>'Модель операционных расходов'!DM23</f>
        <v>309586.82111999992</v>
      </c>
      <c r="DO37" s="13">
        <f>'Модель операционных расходов'!DN23</f>
        <v>309586.82111999992</v>
      </c>
      <c r="DP37" s="13">
        <f>'Модель операционных расходов'!DO23</f>
        <v>309586.82111999992</v>
      </c>
      <c r="DQ37" s="13">
        <f>'Модель операционных расходов'!DP23</f>
        <v>309586.82111999992</v>
      </c>
      <c r="DR37" s="13">
        <f>'Модель операционных расходов'!DQ23</f>
        <v>309586.82111999992</v>
      </c>
    </row>
    <row r="38" spans="1:122" s="4" customFormat="1" ht="18" customHeight="1" x14ac:dyDescent="0.3">
      <c r="A38" s="21">
        <v>4057</v>
      </c>
      <c r="B38" s="22" t="s">
        <v>68</v>
      </c>
      <c r="C38" s="13">
        <f>'Модель операционных расходов'!B24</f>
        <v>90000</v>
      </c>
      <c r="D38" s="13">
        <f>'Модель операционных расходов'!C24</f>
        <v>90000</v>
      </c>
      <c r="E38" s="13">
        <f>'Модель операционных расходов'!D24</f>
        <v>90000</v>
      </c>
      <c r="F38" s="13">
        <f>'Модель операционных расходов'!E24</f>
        <v>90000</v>
      </c>
      <c r="G38" s="13">
        <f>'Модель операционных расходов'!F24</f>
        <v>90000</v>
      </c>
      <c r="H38" s="13">
        <f>'Модель операционных расходов'!G24</f>
        <v>90000</v>
      </c>
      <c r="I38" s="13">
        <f>'Модель операционных расходов'!H24</f>
        <v>90000</v>
      </c>
      <c r="J38" s="13">
        <f>'Модель операционных расходов'!I24</f>
        <v>90000</v>
      </c>
      <c r="K38" s="13">
        <f>'Модель операционных расходов'!J24</f>
        <v>90000</v>
      </c>
      <c r="L38" s="13">
        <f>'Модель операционных расходов'!K24</f>
        <v>90000</v>
      </c>
      <c r="M38" s="13">
        <f>'Модель операционных расходов'!L24</f>
        <v>90000</v>
      </c>
      <c r="N38" s="13">
        <f>'Модель операционных расходов'!M24</f>
        <v>90000</v>
      </c>
      <c r="O38" s="13">
        <f>'Модель операционных расходов'!N24</f>
        <v>108000</v>
      </c>
      <c r="P38" s="13">
        <f>'Модель операционных расходов'!O24</f>
        <v>108000</v>
      </c>
      <c r="Q38" s="13">
        <f>'Модель операционных расходов'!P24</f>
        <v>108000</v>
      </c>
      <c r="R38" s="13">
        <f>'Модель операционных расходов'!Q24</f>
        <v>108000</v>
      </c>
      <c r="S38" s="13">
        <f>'Модель операционных расходов'!R24</f>
        <v>108000</v>
      </c>
      <c r="T38" s="13">
        <f>'Модель операционных расходов'!S24</f>
        <v>108000</v>
      </c>
      <c r="U38" s="13">
        <f>'Модель операционных расходов'!T24</f>
        <v>108000</v>
      </c>
      <c r="V38" s="13">
        <f>'Модель операционных расходов'!U24</f>
        <v>108000</v>
      </c>
      <c r="W38" s="13">
        <f>'Модель операционных расходов'!V24</f>
        <v>108000</v>
      </c>
      <c r="X38" s="13">
        <f>'Модель операционных расходов'!W24</f>
        <v>108000</v>
      </c>
      <c r="Y38" s="13">
        <f>'Модель операционных расходов'!X24</f>
        <v>108000</v>
      </c>
      <c r="Z38" s="13">
        <f>'Модель операционных расходов'!Y24</f>
        <v>108000</v>
      </c>
      <c r="AA38" s="13">
        <f>'Модель операционных расходов'!Z24</f>
        <v>129600</v>
      </c>
      <c r="AB38" s="13">
        <f>'Модель операционных расходов'!AA24</f>
        <v>129600</v>
      </c>
      <c r="AC38" s="13">
        <f>'Модель операционных расходов'!AB24</f>
        <v>129600</v>
      </c>
      <c r="AD38" s="13">
        <f>'Модель операционных расходов'!AC24</f>
        <v>129600</v>
      </c>
      <c r="AE38" s="13">
        <f>'Модель операционных расходов'!AD24</f>
        <v>129600</v>
      </c>
      <c r="AF38" s="13">
        <f>'Модель операционных расходов'!AE24</f>
        <v>129600</v>
      </c>
      <c r="AG38" s="13">
        <f>'Модель операционных расходов'!AF24</f>
        <v>129600</v>
      </c>
      <c r="AH38" s="13">
        <f>'Модель операционных расходов'!AG24</f>
        <v>129600</v>
      </c>
      <c r="AI38" s="13">
        <f>'Модель операционных расходов'!AH24</f>
        <v>129600</v>
      </c>
      <c r="AJ38" s="13">
        <f>'Модель операционных расходов'!AI24</f>
        <v>129600</v>
      </c>
      <c r="AK38" s="13">
        <f>'Модель операционных расходов'!AJ24</f>
        <v>129600</v>
      </c>
      <c r="AL38" s="13">
        <f>'Модель операционных расходов'!AK24</f>
        <v>129600</v>
      </c>
      <c r="AM38" s="13">
        <f>'Модель операционных расходов'!AL24</f>
        <v>155520</v>
      </c>
      <c r="AN38" s="13">
        <f>'Модель операционных расходов'!AM24</f>
        <v>155520</v>
      </c>
      <c r="AO38" s="13">
        <f>'Модель операционных расходов'!AN24</f>
        <v>155520</v>
      </c>
      <c r="AP38" s="13">
        <f>'Модель операционных расходов'!AO24</f>
        <v>155520</v>
      </c>
      <c r="AQ38" s="13">
        <f>'Модель операционных расходов'!AP24</f>
        <v>155520</v>
      </c>
      <c r="AR38" s="13">
        <f>'Модель операционных расходов'!AQ24</f>
        <v>155520</v>
      </c>
      <c r="AS38" s="13">
        <f>'Модель операционных расходов'!AR24</f>
        <v>155520</v>
      </c>
      <c r="AT38" s="13">
        <f>'Модель операционных расходов'!AS24</f>
        <v>155520</v>
      </c>
      <c r="AU38" s="13">
        <f>'Модель операционных расходов'!AT24</f>
        <v>155520</v>
      </c>
      <c r="AV38" s="13">
        <f>'Модель операционных расходов'!AU24</f>
        <v>155520</v>
      </c>
      <c r="AW38" s="13">
        <f>'Модель операционных расходов'!AV24</f>
        <v>155520</v>
      </c>
      <c r="AX38" s="13">
        <f>'Модель операционных расходов'!AW24</f>
        <v>155520</v>
      </c>
      <c r="AY38" s="13">
        <f>'Модель операционных расходов'!AX24</f>
        <v>186624</v>
      </c>
      <c r="AZ38" s="13">
        <f>'Модель операционных расходов'!AY24</f>
        <v>186624</v>
      </c>
      <c r="BA38" s="13">
        <f>'Модель операционных расходов'!AZ24</f>
        <v>186624</v>
      </c>
      <c r="BB38" s="13">
        <f>'Модель операционных расходов'!BA24</f>
        <v>186624</v>
      </c>
      <c r="BC38" s="13">
        <f>'Модель операционных расходов'!BB24</f>
        <v>186624</v>
      </c>
      <c r="BD38" s="13">
        <f>'Модель операционных расходов'!BC24</f>
        <v>186624</v>
      </c>
      <c r="BE38" s="13">
        <f>'Модель операционных расходов'!BD24</f>
        <v>186624</v>
      </c>
      <c r="BF38" s="13">
        <f>'Модель операционных расходов'!BE24</f>
        <v>186624</v>
      </c>
      <c r="BG38" s="13">
        <f>'Модель операционных расходов'!BF24</f>
        <v>186624</v>
      </c>
      <c r="BH38" s="13">
        <f>'Модель операционных расходов'!BG24</f>
        <v>186624</v>
      </c>
      <c r="BI38" s="13">
        <f>'Модель операционных расходов'!BH24</f>
        <v>186624</v>
      </c>
      <c r="BJ38" s="13">
        <f>'Модель операционных расходов'!BI24</f>
        <v>186624</v>
      </c>
      <c r="BK38" s="13">
        <f>'Модель операционных расходов'!BJ24</f>
        <v>223948.79999999999</v>
      </c>
      <c r="BL38" s="13">
        <f>'Модель операционных расходов'!BK24</f>
        <v>223948.79999999999</v>
      </c>
      <c r="BM38" s="13">
        <f>'Модель операционных расходов'!BL24</f>
        <v>223948.79999999999</v>
      </c>
      <c r="BN38" s="13">
        <f>'Модель операционных расходов'!BM24</f>
        <v>223948.79999999999</v>
      </c>
      <c r="BO38" s="13">
        <f>'Модель операционных расходов'!BN24</f>
        <v>223948.79999999999</v>
      </c>
      <c r="BP38" s="13">
        <f>'Модель операционных расходов'!BO24</f>
        <v>223948.79999999999</v>
      </c>
      <c r="BQ38" s="13">
        <f>'Модель операционных расходов'!BP24</f>
        <v>223948.79999999999</v>
      </c>
      <c r="BR38" s="13">
        <f>'Модель операционных расходов'!BQ24</f>
        <v>223948.79999999999</v>
      </c>
      <c r="BS38" s="13">
        <f>'Модель операционных расходов'!BR24</f>
        <v>223948.79999999999</v>
      </c>
      <c r="BT38" s="13">
        <f>'Модель операционных расходов'!BS24</f>
        <v>223948.79999999999</v>
      </c>
      <c r="BU38" s="13">
        <f>'Модель операционных расходов'!BT24</f>
        <v>223948.79999999999</v>
      </c>
      <c r="BV38" s="13">
        <f>'Модель операционных расходов'!BU24</f>
        <v>223948.79999999999</v>
      </c>
      <c r="BW38" s="13">
        <f>'Модель операционных расходов'!BV24</f>
        <v>268738.56</v>
      </c>
      <c r="BX38" s="13">
        <f>'Модель операционных расходов'!BW24</f>
        <v>268738.56</v>
      </c>
      <c r="BY38" s="13">
        <f>'Модель операционных расходов'!BX24</f>
        <v>268738.56</v>
      </c>
      <c r="BZ38" s="13">
        <f>'Модель операционных расходов'!BY24</f>
        <v>268738.56</v>
      </c>
      <c r="CA38" s="13">
        <f>'Модель операционных расходов'!BZ24</f>
        <v>268738.56</v>
      </c>
      <c r="CB38" s="13">
        <f>'Модель операционных расходов'!CA24</f>
        <v>268738.56</v>
      </c>
      <c r="CC38" s="13">
        <f>'Модель операционных расходов'!CB24</f>
        <v>268738.56</v>
      </c>
      <c r="CD38" s="13">
        <f>'Модель операционных расходов'!CC24</f>
        <v>268738.56</v>
      </c>
      <c r="CE38" s="13">
        <f>'Модель операционных расходов'!CD24</f>
        <v>268738.56</v>
      </c>
      <c r="CF38" s="13">
        <f>'Модель операционных расходов'!CE24</f>
        <v>268738.56</v>
      </c>
      <c r="CG38" s="13">
        <f>'Модель операционных расходов'!CF24</f>
        <v>268738.56</v>
      </c>
      <c r="CH38" s="13">
        <f>'Модель операционных расходов'!CG24</f>
        <v>268738.56</v>
      </c>
      <c r="CI38" s="13">
        <f>'Модель операционных расходов'!CH24</f>
        <v>322486.272</v>
      </c>
      <c r="CJ38" s="13">
        <f>'Модель операционных расходов'!CI24</f>
        <v>322486.272</v>
      </c>
      <c r="CK38" s="13">
        <f>'Модель операционных расходов'!CJ24</f>
        <v>322486.272</v>
      </c>
      <c r="CL38" s="13">
        <f>'Модель операционных расходов'!CK24</f>
        <v>322486.272</v>
      </c>
      <c r="CM38" s="13">
        <f>'Модель операционных расходов'!CL24</f>
        <v>322486.272</v>
      </c>
      <c r="CN38" s="13">
        <f>'Модель операционных расходов'!CM24</f>
        <v>322486.272</v>
      </c>
      <c r="CO38" s="13">
        <f>'Модель операционных расходов'!CN24</f>
        <v>322486.272</v>
      </c>
      <c r="CP38" s="13">
        <f>'Модель операционных расходов'!CO24</f>
        <v>322486.272</v>
      </c>
      <c r="CQ38" s="13">
        <f>'Модель операционных расходов'!CP24</f>
        <v>322486.272</v>
      </c>
      <c r="CR38" s="13">
        <f>'Модель операционных расходов'!CQ24</f>
        <v>322486.272</v>
      </c>
      <c r="CS38" s="13">
        <f>'Модель операционных расходов'!CR24</f>
        <v>322486.272</v>
      </c>
      <c r="CT38" s="13">
        <f>'Модель операционных расходов'!CS24</f>
        <v>322486.272</v>
      </c>
      <c r="CU38" s="13">
        <f>'Модель операционных расходов'!CT24</f>
        <v>386983.52639999997</v>
      </c>
      <c r="CV38" s="13">
        <f>'Модель операционных расходов'!CU24</f>
        <v>386983.52639999997</v>
      </c>
      <c r="CW38" s="13">
        <f>'Модель операционных расходов'!CV24</f>
        <v>386983.52639999997</v>
      </c>
      <c r="CX38" s="13">
        <f>'Модель операционных расходов'!CW24</f>
        <v>386983.52639999997</v>
      </c>
      <c r="CY38" s="13">
        <f>'Модель операционных расходов'!CX24</f>
        <v>386983.52639999997</v>
      </c>
      <c r="CZ38" s="13">
        <f>'Модель операционных расходов'!CY24</f>
        <v>386983.52639999997</v>
      </c>
      <c r="DA38" s="13">
        <f>'Модель операционных расходов'!CZ24</f>
        <v>386983.52639999997</v>
      </c>
      <c r="DB38" s="13">
        <f>'Модель операционных расходов'!DA24</f>
        <v>386983.52639999997</v>
      </c>
      <c r="DC38" s="13">
        <f>'Модель операционных расходов'!DB24</f>
        <v>386983.52639999997</v>
      </c>
      <c r="DD38" s="13">
        <f>'Модель операционных расходов'!DC24</f>
        <v>386983.52639999997</v>
      </c>
      <c r="DE38" s="13">
        <f>'Модель операционных расходов'!DD24</f>
        <v>386983.52639999997</v>
      </c>
      <c r="DF38" s="13">
        <f>'Модель операционных расходов'!DE24</f>
        <v>386983.52639999997</v>
      </c>
      <c r="DG38" s="13">
        <f>'Модель операционных расходов'!DF24</f>
        <v>464380.23167999997</v>
      </c>
      <c r="DH38" s="13">
        <f>'Модель операционных расходов'!DG24</f>
        <v>464380.23167999997</v>
      </c>
      <c r="DI38" s="13">
        <f>'Модель операционных расходов'!DH24</f>
        <v>464380.23167999997</v>
      </c>
      <c r="DJ38" s="13">
        <f>'Модель операционных расходов'!DI24</f>
        <v>464380.23167999997</v>
      </c>
      <c r="DK38" s="13">
        <f>'Модель операционных расходов'!DJ24</f>
        <v>464380.23167999997</v>
      </c>
      <c r="DL38" s="13">
        <f>'Модель операционных расходов'!DK24</f>
        <v>464380.23167999997</v>
      </c>
      <c r="DM38" s="13">
        <f>'Модель операционных расходов'!DL24</f>
        <v>464380.23167999997</v>
      </c>
      <c r="DN38" s="13">
        <f>'Модель операционных расходов'!DM24</f>
        <v>464380.23167999997</v>
      </c>
      <c r="DO38" s="13">
        <f>'Модель операционных расходов'!DN24</f>
        <v>464380.23167999997</v>
      </c>
      <c r="DP38" s="13">
        <f>'Модель операционных расходов'!DO24</f>
        <v>464380.23167999997</v>
      </c>
      <c r="DQ38" s="13">
        <f>'Модель операционных расходов'!DP24</f>
        <v>464380.23167999997</v>
      </c>
      <c r="DR38" s="13">
        <f>'Модель операционных расходов'!DQ24</f>
        <v>464380.23167999997</v>
      </c>
    </row>
    <row r="39" spans="1:122" s="4" customFormat="1" ht="18" customHeight="1" x14ac:dyDescent="0.3">
      <c r="A39" s="21">
        <v>4058</v>
      </c>
      <c r="B39" s="22" t="s">
        <v>69</v>
      </c>
      <c r="C39" s="13">
        <f>'Модель операционных расходов'!B25</f>
        <v>125000</v>
      </c>
      <c r="D39" s="13">
        <f>'Модель операционных расходов'!C25</f>
        <v>125000</v>
      </c>
      <c r="E39" s="13">
        <f>'Модель операционных расходов'!D25</f>
        <v>125000</v>
      </c>
      <c r="F39" s="13">
        <f>'Модель операционных расходов'!E25</f>
        <v>125000</v>
      </c>
      <c r="G39" s="13">
        <f>'Модель операционных расходов'!F25</f>
        <v>125000</v>
      </c>
      <c r="H39" s="13">
        <f>'Модель операционных расходов'!G25</f>
        <v>125000</v>
      </c>
      <c r="I39" s="13">
        <f>'Модель операционных расходов'!H25</f>
        <v>125000</v>
      </c>
      <c r="J39" s="13">
        <f>'Модель операционных расходов'!I25</f>
        <v>125000</v>
      </c>
      <c r="K39" s="13">
        <f>'Модель операционных расходов'!J25</f>
        <v>125000</v>
      </c>
      <c r="L39" s="13">
        <f>'Модель операционных расходов'!K25</f>
        <v>125000</v>
      </c>
      <c r="M39" s="13">
        <f>'Модель операционных расходов'!L25</f>
        <v>125000</v>
      </c>
      <c r="N39" s="13">
        <f>'Модель операционных расходов'!M25</f>
        <v>125000</v>
      </c>
      <c r="O39" s="13">
        <f>'Модель операционных расходов'!N25</f>
        <v>150000</v>
      </c>
      <c r="P39" s="13">
        <f>'Модель операционных расходов'!O25</f>
        <v>150000</v>
      </c>
      <c r="Q39" s="13">
        <f>'Модель операционных расходов'!P25</f>
        <v>150000</v>
      </c>
      <c r="R39" s="13">
        <f>'Модель операционных расходов'!Q25</f>
        <v>150000</v>
      </c>
      <c r="S39" s="13">
        <f>'Модель операционных расходов'!R25</f>
        <v>150000</v>
      </c>
      <c r="T39" s="13">
        <f>'Модель операционных расходов'!S25</f>
        <v>150000</v>
      </c>
      <c r="U39" s="13">
        <f>'Модель операционных расходов'!T25</f>
        <v>150000</v>
      </c>
      <c r="V39" s="13">
        <f>'Модель операционных расходов'!U25</f>
        <v>150000</v>
      </c>
      <c r="W39" s="13">
        <f>'Модель операционных расходов'!V25</f>
        <v>150000</v>
      </c>
      <c r="X39" s="13">
        <f>'Модель операционных расходов'!W25</f>
        <v>150000</v>
      </c>
      <c r="Y39" s="13">
        <f>'Модель операционных расходов'!X25</f>
        <v>150000</v>
      </c>
      <c r="Z39" s="13">
        <f>'Модель операционных расходов'!Y25</f>
        <v>150000</v>
      </c>
      <c r="AA39" s="13">
        <f>'Модель операционных расходов'!Z25</f>
        <v>180000</v>
      </c>
      <c r="AB39" s="13">
        <f>'Модель операционных расходов'!AA25</f>
        <v>180000</v>
      </c>
      <c r="AC39" s="13">
        <f>'Модель операционных расходов'!AB25</f>
        <v>180000</v>
      </c>
      <c r="AD39" s="13">
        <f>'Модель операционных расходов'!AC25</f>
        <v>180000</v>
      </c>
      <c r="AE39" s="13">
        <f>'Модель операционных расходов'!AD25</f>
        <v>180000</v>
      </c>
      <c r="AF39" s="13">
        <f>'Модель операционных расходов'!AE25</f>
        <v>180000</v>
      </c>
      <c r="AG39" s="13">
        <f>'Модель операционных расходов'!AF25</f>
        <v>180000</v>
      </c>
      <c r="AH39" s="13">
        <f>'Модель операционных расходов'!AG25</f>
        <v>180000</v>
      </c>
      <c r="AI39" s="13">
        <f>'Модель операционных расходов'!AH25</f>
        <v>180000</v>
      </c>
      <c r="AJ39" s="13">
        <f>'Модель операционных расходов'!AI25</f>
        <v>180000</v>
      </c>
      <c r="AK39" s="13">
        <f>'Модель операционных расходов'!AJ25</f>
        <v>180000</v>
      </c>
      <c r="AL39" s="13">
        <f>'Модель операционных расходов'!AK25</f>
        <v>180000</v>
      </c>
      <c r="AM39" s="13">
        <f>'Модель операционных расходов'!AL25</f>
        <v>216000</v>
      </c>
      <c r="AN39" s="13">
        <f>'Модель операционных расходов'!AM25</f>
        <v>216000</v>
      </c>
      <c r="AO39" s="13">
        <f>'Модель операционных расходов'!AN25</f>
        <v>216000</v>
      </c>
      <c r="AP39" s="13">
        <f>'Модель операционных расходов'!AO25</f>
        <v>216000</v>
      </c>
      <c r="AQ39" s="13">
        <f>'Модель операционных расходов'!AP25</f>
        <v>216000</v>
      </c>
      <c r="AR39" s="13">
        <f>'Модель операционных расходов'!AQ25</f>
        <v>216000</v>
      </c>
      <c r="AS39" s="13">
        <f>'Модель операционных расходов'!AR25</f>
        <v>216000</v>
      </c>
      <c r="AT39" s="13">
        <f>'Модель операционных расходов'!AS25</f>
        <v>216000</v>
      </c>
      <c r="AU39" s="13">
        <f>'Модель операционных расходов'!AT25</f>
        <v>216000</v>
      </c>
      <c r="AV39" s="13">
        <f>'Модель операционных расходов'!AU25</f>
        <v>216000</v>
      </c>
      <c r="AW39" s="13">
        <f>'Модель операционных расходов'!AV25</f>
        <v>216000</v>
      </c>
      <c r="AX39" s="13">
        <f>'Модель операционных расходов'!AW25</f>
        <v>216000</v>
      </c>
      <c r="AY39" s="13">
        <f>'Модель операционных расходов'!AX25</f>
        <v>259200</v>
      </c>
      <c r="AZ39" s="13">
        <f>'Модель операционных расходов'!AY25</f>
        <v>259200</v>
      </c>
      <c r="BA39" s="13">
        <f>'Модель операционных расходов'!AZ25</f>
        <v>259200</v>
      </c>
      <c r="BB39" s="13">
        <f>'Модель операционных расходов'!BA25</f>
        <v>259200</v>
      </c>
      <c r="BC39" s="13">
        <f>'Модель операционных расходов'!BB25</f>
        <v>259200</v>
      </c>
      <c r="BD39" s="13">
        <f>'Модель операционных расходов'!BC25</f>
        <v>259200</v>
      </c>
      <c r="BE39" s="13">
        <f>'Модель операционных расходов'!BD25</f>
        <v>259200</v>
      </c>
      <c r="BF39" s="13">
        <f>'Модель операционных расходов'!BE25</f>
        <v>259200</v>
      </c>
      <c r="BG39" s="13">
        <f>'Модель операционных расходов'!BF25</f>
        <v>259200</v>
      </c>
      <c r="BH39" s="13">
        <f>'Модель операционных расходов'!BG25</f>
        <v>259200</v>
      </c>
      <c r="BI39" s="13">
        <f>'Модель операционных расходов'!BH25</f>
        <v>259200</v>
      </c>
      <c r="BJ39" s="13">
        <f>'Модель операционных расходов'!BI25</f>
        <v>259200</v>
      </c>
      <c r="BK39" s="13">
        <f>'Модель операционных расходов'!BJ25</f>
        <v>311040</v>
      </c>
      <c r="BL39" s="13">
        <f>'Модель операционных расходов'!BK25</f>
        <v>311040</v>
      </c>
      <c r="BM39" s="13">
        <f>'Модель операционных расходов'!BL25</f>
        <v>311040</v>
      </c>
      <c r="BN39" s="13">
        <f>'Модель операционных расходов'!BM25</f>
        <v>311040</v>
      </c>
      <c r="BO39" s="13">
        <f>'Модель операционных расходов'!BN25</f>
        <v>311040</v>
      </c>
      <c r="BP39" s="13">
        <f>'Модель операционных расходов'!BO25</f>
        <v>311040</v>
      </c>
      <c r="BQ39" s="13">
        <f>'Модель операционных расходов'!BP25</f>
        <v>311040</v>
      </c>
      <c r="BR39" s="13">
        <f>'Модель операционных расходов'!BQ25</f>
        <v>311040</v>
      </c>
      <c r="BS39" s="13">
        <f>'Модель операционных расходов'!BR25</f>
        <v>311040</v>
      </c>
      <c r="BT39" s="13">
        <f>'Модель операционных расходов'!BS25</f>
        <v>311040</v>
      </c>
      <c r="BU39" s="13">
        <f>'Модель операционных расходов'!BT25</f>
        <v>311040</v>
      </c>
      <c r="BV39" s="13">
        <f>'Модель операционных расходов'!BU25</f>
        <v>311040</v>
      </c>
      <c r="BW39" s="13">
        <f>'Модель операционных расходов'!BV25</f>
        <v>373248</v>
      </c>
      <c r="BX39" s="13">
        <f>'Модель операционных расходов'!BW25</f>
        <v>373248</v>
      </c>
      <c r="BY39" s="13">
        <f>'Модель операционных расходов'!BX25</f>
        <v>373248</v>
      </c>
      <c r="BZ39" s="13">
        <f>'Модель операционных расходов'!BY25</f>
        <v>373248</v>
      </c>
      <c r="CA39" s="13">
        <f>'Модель операционных расходов'!BZ25</f>
        <v>373248</v>
      </c>
      <c r="CB39" s="13">
        <f>'Модель операционных расходов'!CA25</f>
        <v>373248</v>
      </c>
      <c r="CC39" s="13">
        <f>'Модель операционных расходов'!CB25</f>
        <v>373248</v>
      </c>
      <c r="CD39" s="13">
        <f>'Модель операционных расходов'!CC25</f>
        <v>373248</v>
      </c>
      <c r="CE39" s="13">
        <f>'Модель операционных расходов'!CD25</f>
        <v>373248</v>
      </c>
      <c r="CF39" s="13">
        <f>'Модель операционных расходов'!CE25</f>
        <v>373248</v>
      </c>
      <c r="CG39" s="13">
        <f>'Модель операционных расходов'!CF25</f>
        <v>373248</v>
      </c>
      <c r="CH39" s="13">
        <f>'Модель операционных расходов'!CG25</f>
        <v>373248</v>
      </c>
      <c r="CI39" s="13">
        <f>'Модель операционных расходов'!CH25</f>
        <v>447897.59999999998</v>
      </c>
      <c r="CJ39" s="13">
        <f>'Модель операционных расходов'!CI25</f>
        <v>447897.59999999998</v>
      </c>
      <c r="CK39" s="13">
        <f>'Модель операционных расходов'!CJ25</f>
        <v>447897.59999999998</v>
      </c>
      <c r="CL39" s="13">
        <f>'Модель операционных расходов'!CK25</f>
        <v>447897.59999999998</v>
      </c>
      <c r="CM39" s="13">
        <f>'Модель операционных расходов'!CL25</f>
        <v>447897.59999999998</v>
      </c>
      <c r="CN39" s="13">
        <f>'Модель операционных расходов'!CM25</f>
        <v>447897.59999999998</v>
      </c>
      <c r="CO39" s="13">
        <f>'Модель операционных расходов'!CN25</f>
        <v>447897.59999999998</v>
      </c>
      <c r="CP39" s="13">
        <f>'Модель операционных расходов'!CO25</f>
        <v>447897.59999999998</v>
      </c>
      <c r="CQ39" s="13">
        <f>'Модель операционных расходов'!CP25</f>
        <v>447897.59999999998</v>
      </c>
      <c r="CR39" s="13">
        <f>'Модель операционных расходов'!CQ25</f>
        <v>447897.59999999998</v>
      </c>
      <c r="CS39" s="13">
        <f>'Модель операционных расходов'!CR25</f>
        <v>447897.59999999998</v>
      </c>
      <c r="CT39" s="13">
        <f>'Модель операционных расходов'!CS25</f>
        <v>447897.59999999998</v>
      </c>
      <c r="CU39" s="13">
        <f>'Модель операционных расходов'!CT25</f>
        <v>537477.12</v>
      </c>
      <c r="CV39" s="13">
        <f>'Модель операционных расходов'!CU25</f>
        <v>537477.12</v>
      </c>
      <c r="CW39" s="13">
        <f>'Модель операционных расходов'!CV25</f>
        <v>537477.12</v>
      </c>
      <c r="CX39" s="13">
        <f>'Модель операционных расходов'!CW25</f>
        <v>537477.12</v>
      </c>
      <c r="CY39" s="13">
        <f>'Модель операционных расходов'!CX25</f>
        <v>537477.12</v>
      </c>
      <c r="CZ39" s="13">
        <f>'Модель операционных расходов'!CY25</f>
        <v>537477.12</v>
      </c>
      <c r="DA39" s="13">
        <f>'Модель операционных расходов'!CZ25</f>
        <v>537477.12</v>
      </c>
      <c r="DB39" s="13">
        <f>'Модель операционных расходов'!DA25</f>
        <v>537477.12</v>
      </c>
      <c r="DC39" s="13">
        <f>'Модель операционных расходов'!DB25</f>
        <v>537477.12</v>
      </c>
      <c r="DD39" s="13">
        <f>'Модель операционных расходов'!DC25</f>
        <v>537477.12</v>
      </c>
      <c r="DE39" s="13">
        <f>'Модель операционных расходов'!DD25</f>
        <v>537477.12</v>
      </c>
      <c r="DF39" s="13">
        <f>'Модель операционных расходов'!DE25</f>
        <v>537477.12</v>
      </c>
      <c r="DG39" s="13">
        <f>'Модель операционных расходов'!DF25</f>
        <v>644972.54399999999</v>
      </c>
      <c r="DH39" s="13">
        <f>'Модель операционных расходов'!DG25</f>
        <v>644972.54399999999</v>
      </c>
      <c r="DI39" s="13">
        <f>'Модель операционных расходов'!DH25</f>
        <v>644972.54399999999</v>
      </c>
      <c r="DJ39" s="13">
        <f>'Модель операционных расходов'!DI25</f>
        <v>644972.54399999999</v>
      </c>
      <c r="DK39" s="13">
        <f>'Модель операционных расходов'!DJ25</f>
        <v>644972.54399999999</v>
      </c>
      <c r="DL39" s="13">
        <f>'Модель операционных расходов'!DK25</f>
        <v>644972.54399999999</v>
      </c>
      <c r="DM39" s="13">
        <f>'Модель операционных расходов'!DL25</f>
        <v>644972.54399999999</v>
      </c>
      <c r="DN39" s="13">
        <f>'Модель операционных расходов'!DM25</f>
        <v>644972.54399999999</v>
      </c>
      <c r="DO39" s="13">
        <f>'Модель операционных расходов'!DN25</f>
        <v>644972.54399999999</v>
      </c>
      <c r="DP39" s="13">
        <f>'Модель операционных расходов'!DO25</f>
        <v>644972.54399999999</v>
      </c>
      <c r="DQ39" s="13">
        <f>'Модель операционных расходов'!DP25</f>
        <v>644972.54399999999</v>
      </c>
      <c r="DR39" s="13">
        <f>'Модель операционных расходов'!DQ25</f>
        <v>644972.54399999999</v>
      </c>
    </row>
    <row r="40" spans="1:122" s="4" customFormat="1" ht="18" customHeight="1" x14ac:dyDescent="0.3">
      <c r="A40" s="21">
        <v>4059</v>
      </c>
      <c r="B40" s="22" t="s">
        <v>70</v>
      </c>
      <c r="C40" s="13">
        <f>'Модель операционных расходов'!B26</f>
        <v>50000</v>
      </c>
      <c r="D40" s="13">
        <f>'Модель операционных расходов'!C26</f>
        <v>50000</v>
      </c>
      <c r="E40" s="13">
        <f>'Модель операционных расходов'!D26</f>
        <v>50000</v>
      </c>
      <c r="F40" s="13">
        <f>'Модель операционных расходов'!E26</f>
        <v>50000</v>
      </c>
      <c r="G40" s="13">
        <f>'Модель операционных расходов'!F26</f>
        <v>50000</v>
      </c>
      <c r="H40" s="13">
        <f>'Модель операционных расходов'!G26</f>
        <v>50000</v>
      </c>
      <c r="I40" s="13">
        <f>'Модель операционных расходов'!H26</f>
        <v>50000</v>
      </c>
      <c r="J40" s="13">
        <f>'Модель операционных расходов'!I26</f>
        <v>50000</v>
      </c>
      <c r="K40" s="13">
        <f>'Модель операционных расходов'!J26</f>
        <v>50000</v>
      </c>
      <c r="L40" s="13">
        <f>'Модель операционных расходов'!K26</f>
        <v>50000</v>
      </c>
      <c r="M40" s="13">
        <f>'Модель операционных расходов'!L26</f>
        <v>50000</v>
      </c>
      <c r="N40" s="13">
        <f>'Модель операционных расходов'!M26</f>
        <v>50000</v>
      </c>
      <c r="O40" s="13">
        <f>'Модель операционных расходов'!N26</f>
        <v>60000</v>
      </c>
      <c r="P40" s="13">
        <f>'Модель операционных расходов'!O26</f>
        <v>60000</v>
      </c>
      <c r="Q40" s="13">
        <f>'Модель операционных расходов'!P26</f>
        <v>60000</v>
      </c>
      <c r="R40" s="13">
        <f>'Модель операционных расходов'!Q26</f>
        <v>60000</v>
      </c>
      <c r="S40" s="13">
        <f>'Модель операционных расходов'!R26</f>
        <v>60000</v>
      </c>
      <c r="T40" s="13">
        <f>'Модель операционных расходов'!S26</f>
        <v>60000</v>
      </c>
      <c r="U40" s="13">
        <f>'Модель операционных расходов'!T26</f>
        <v>60000</v>
      </c>
      <c r="V40" s="13">
        <f>'Модель операционных расходов'!U26</f>
        <v>60000</v>
      </c>
      <c r="W40" s="13">
        <f>'Модель операционных расходов'!V26</f>
        <v>60000</v>
      </c>
      <c r="X40" s="13">
        <f>'Модель операционных расходов'!W26</f>
        <v>60000</v>
      </c>
      <c r="Y40" s="13">
        <f>'Модель операционных расходов'!X26</f>
        <v>60000</v>
      </c>
      <c r="Z40" s="13">
        <f>'Модель операционных расходов'!Y26</f>
        <v>60000</v>
      </c>
      <c r="AA40" s="13">
        <f>'Модель операционных расходов'!Z26</f>
        <v>72000</v>
      </c>
      <c r="AB40" s="13">
        <f>'Модель операционных расходов'!AA26</f>
        <v>72000</v>
      </c>
      <c r="AC40" s="13">
        <f>'Модель операционных расходов'!AB26</f>
        <v>72000</v>
      </c>
      <c r="AD40" s="13">
        <f>'Модель операционных расходов'!AC26</f>
        <v>72000</v>
      </c>
      <c r="AE40" s="13">
        <f>'Модель операционных расходов'!AD26</f>
        <v>72000</v>
      </c>
      <c r="AF40" s="13">
        <f>'Модель операционных расходов'!AE26</f>
        <v>72000</v>
      </c>
      <c r="AG40" s="13">
        <f>'Модель операционных расходов'!AF26</f>
        <v>72000</v>
      </c>
      <c r="AH40" s="13">
        <f>'Модель операционных расходов'!AG26</f>
        <v>72000</v>
      </c>
      <c r="AI40" s="13">
        <f>'Модель операционных расходов'!AH26</f>
        <v>72000</v>
      </c>
      <c r="AJ40" s="13">
        <f>'Модель операционных расходов'!AI26</f>
        <v>72000</v>
      </c>
      <c r="AK40" s="13">
        <f>'Модель операционных расходов'!AJ26</f>
        <v>72000</v>
      </c>
      <c r="AL40" s="13">
        <f>'Модель операционных расходов'!AK26</f>
        <v>72000</v>
      </c>
      <c r="AM40" s="13">
        <f>'Модель операционных расходов'!AL26</f>
        <v>86400</v>
      </c>
      <c r="AN40" s="13">
        <f>'Модель операционных расходов'!AM26</f>
        <v>86400</v>
      </c>
      <c r="AO40" s="13">
        <f>'Модель операционных расходов'!AN26</f>
        <v>86400</v>
      </c>
      <c r="AP40" s="13">
        <f>'Модель операционных расходов'!AO26</f>
        <v>86400</v>
      </c>
      <c r="AQ40" s="13">
        <f>'Модель операционных расходов'!AP26</f>
        <v>86400</v>
      </c>
      <c r="AR40" s="13">
        <f>'Модель операционных расходов'!AQ26</f>
        <v>86400</v>
      </c>
      <c r="AS40" s="13">
        <f>'Модель операционных расходов'!AR26</f>
        <v>86400</v>
      </c>
      <c r="AT40" s="13">
        <f>'Модель операционных расходов'!AS26</f>
        <v>86400</v>
      </c>
      <c r="AU40" s="13">
        <f>'Модель операционных расходов'!AT26</f>
        <v>86400</v>
      </c>
      <c r="AV40" s="13">
        <f>'Модель операционных расходов'!AU26</f>
        <v>86400</v>
      </c>
      <c r="AW40" s="13">
        <f>'Модель операционных расходов'!AV26</f>
        <v>86400</v>
      </c>
      <c r="AX40" s="13">
        <f>'Модель операционных расходов'!AW26</f>
        <v>86400</v>
      </c>
      <c r="AY40" s="13">
        <f>'Модель операционных расходов'!AX26</f>
        <v>103680</v>
      </c>
      <c r="AZ40" s="13">
        <f>'Модель операционных расходов'!AY26</f>
        <v>103680</v>
      </c>
      <c r="BA40" s="13">
        <f>'Модель операционных расходов'!AZ26</f>
        <v>103680</v>
      </c>
      <c r="BB40" s="13">
        <f>'Модель операционных расходов'!BA26</f>
        <v>103680</v>
      </c>
      <c r="BC40" s="13">
        <f>'Модель операционных расходов'!BB26</f>
        <v>103680</v>
      </c>
      <c r="BD40" s="13">
        <f>'Модель операционных расходов'!BC26</f>
        <v>103680</v>
      </c>
      <c r="BE40" s="13">
        <f>'Модель операционных расходов'!BD26</f>
        <v>103680</v>
      </c>
      <c r="BF40" s="13">
        <f>'Модель операционных расходов'!BE26</f>
        <v>103680</v>
      </c>
      <c r="BG40" s="13">
        <f>'Модель операционных расходов'!BF26</f>
        <v>103680</v>
      </c>
      <c r="BH40" s="13">
        <f>'Модель операционных расходов'!BG26</f>
        <v>103680</v>
      </c>
      <c r="BI40" s="13">
        <f>'Модель операционных расходов'!BH26</f>
        <v>103680</v>
      </c>
      <c r="BJ40" s="13">
        <f>'Модель операционных расходов'!BI26</f>
        <v>103680</v>
      </c>
      <c r="BK40" s="13">
        <f>'Модель операционных расходов'!BJ26</f>
        <v>124416</v>
      </c>
      <c r="BL40" s="13">
        <f>'Модель операционных расходов'!BK26</f>
        <v>124416</v>
      </c>
      <c r="BM40" s="13">
        <f>'Модель операционных расходов'!BL26</f>
        <v>124416</v>
      </c>
      <c r="BN40" s="13">
        <f>'Модель операционных расходов'!BM26</f>
        <v>124416</v>
      </c>
      <c r="BO40" s="13">
        <f>'Модель операционных расходов'!BN26</f>
        <v>124416</v>
      </c>
      <c r="BP40" s="13">
        <f>'Модель операционных расходов'!BO26</f>
        <v>124416</v>
      </c>
      <c r="BQ40" s="13">
        <f>'Модель операционных расходов'!BP26</f>
        <v>124416</v>
      </c>
      <c r="BR40" s="13">
        <f>'Модель операционных расходов'!BQ26</f>
        <v>124416</v>
      </c>
      <c r="BS40" s="13">
        <f>'Модель операционных расходов'!BR26</f>
        <v>124416</v>
      </c>
      <c r="BT40" s="13">
        <f>'Модель операционных расходов'!BS26</f>
        <v>124416</v>
      </c>
      <c r="BU40" s="13">
        <f>'Модель операционных расходов'!BT26</f>
        <v>124416</v>
      </c>
      <c r="BV40" s="13">
        <f>'Модель операционных расходов'!BU26</f>
        <v>124416</v>
      </c>
      <c r="BW40" s="13">
        <f>'Модель операционных расходов'!BV26</f>
        <v>149299.19999999998</v>
      </c>
      <c r="BX40" s="13">
        <f>'Модель операционных расходов'!BW26</f>
        <v>149299.19999999998</v>
      </c>
      <c r="BY40" s="13">
        <f>'Модель операционных расходов'!BX26</f>
        <v>149299.19999999998</v>
      </c>
      <c r="BZ40" s="13">
        <f>'Модель операционных расходов'!BY26</f>
        <v>149299.19999999998</v>
      </c>
      <c r="CA40" s="13">
        <f>'Модель операционных расходов'!BZ26</f>
        <v>149299.19999999998</v>
      </c>
      <c r="CB40" s="13">
        <f>'Модель операционных расходов'!CA26</f>
        <v>149299.19999999998</v>
      </c>
      <c r="CC40" s="13">
        <f>'Модель операционных расходов'!CB26</f>
        <v>149299.19999999998</v>
      </c>
      <c r="CD40" s="13">
        <f>'Модель операционных расходов'!CC26</f>
        <v>149299.19999999998</v>
      </c>
      <c r="CE40" s="13">
        <f>'Модель операционных расходов'!CD26</f>
        <v>149299.19999999998</v>
      </c>
      <c r="CF40" s="13">
        <f>'Модель операционных расходов'!CE26</f>
        <v>149299.19999999998</v>
      </c>
      <c r="CG40" s="13">
        <f>'Модель операционных расходов'!CF26</f>
        <v>149299.19999999998</v>
      </c>
      <c r="CH40" s="13">
        <f>'Модель операционных расходов'!CG26</f>
        <v>149299.19999999998</v>
      </c>
      <c r="CI40" s="13">
        <f>'Модель операционных расходов'!CH26</f>
        <v>179159.03999999998</v>
      </c>
      <c r="CJ40" s="13">
        <f>'Модель операционных расходов'!CI26</f>
        <v>179159.03999999998</v>
      </c>
      <c r="CK40" s="13">
        <f>'Модель операционных расходов'!CJ26</f>
        <v>179159.03999999998</v>
      </c>
      <c r="CL40" s="13">
        <f>'Модель операционных расходов'!CK26</f>
        <v>179159.03999999998</v>
      </c>
      <c r="CM40" s="13">
        <f>'Модель операционных расходов'!CL26</f>
        <v>179159.03999999998</v>
      </c>
      <c r="CN40" s="13">
        <f>'Модель операционных расходов'!CM26</f>
        <v>179159.03999999998</v>
      </c>
      <c r="CO40" s="13">
        <f>'Модель операционных расходов'!CN26</f>
        <v>179159.03999999998</v>
      </c>
      <c r="CP40" s="13">
        <f>'Модель операционных расходов'!CO26</f>
        <v>179159.03999999998</v>
      </c>
      <c r="CQ40" s="13">
        <f>'Модель операционных расходов'!CP26</f>
        <v>179159.03999999998</v>
      </c>
      <c r="CR40" s="13">
        <f>'Модель операционных расходов'!CQ26</f>
        <v>179159.03999999998</v>
      </c>
      <c r="CS40" s="13">
        <f>'Модель операционных расходов'!CR26</f>
        <v>179159.03999999998</v>
      </c>
      <c r="CT40" s="13">
        <f>'Модель операционных расходов'!CS26</f>
        <v>179159.03999999998</v>
      </c>
      <c r="CU40" s="13">
        <f>'Модель операционных расходов'!CT26</f>
        <v>214990.84799999997</v>
      </c>
      <c r="CV40" s="13">
        <f>'Модель операционных расходов'!CU26</f>
        <v>214990.84799999997</v>
      </c>
      <c r="CW40" s="13">
        <f>'Модель операционных расходов'!CV26</f>
        <v>214990.84799999997</v>
      </c>
      <c r="CX40" s="13">
        <f>'Модель операционных расходов'!CW26</f>
        <v>214990.84799999997</v>
      </c>
      <c r="CY40" s="13">
        <f>'Модель операционных расходов'!CX26</f>
        <v>214990.84799999997</v>
      </c>
      <c r="CZ40" s="13">
        <f>'Модель операционных расходов'!CY26</f>
        <v>214990.84799999997</v>
      </c>
      <c r="DA40" s="13">
        <f>'Модель операционных расходов'!CZ26</f>
        <v>214990.84799999997</v>
      </c>
      <c r="DB40" s="13">
        <f>'Модель операционных расходов'!DA26</f>
        <v>214990.84799999997</v>
      </c>
      <c r="DC40" s="13">
        <f>'Модель операционных расходов'!DB26</f>
        <v>214990.84799999997</v>
      </c>
      <c r="DD40" s="13">
        <f>'Модель операционных расходов'!DC26</f>
        <v>214990.84799999997</v>
      </c>
      <c r="DE40" s="13">
        <f>'Модель операционных расходов'!DD26</f>
        <v>214990.84799999997</v>
      </c>
      <c r="DF40" s="13">
        <f>'Модель операционных расходов'!DE26</f>
        <v>214990.84799999997</v>
      </c>
      <c r="DG40" s="13">
        <f>'Модель операционных расходов'!DF26</f>
        <v>257989.01759999996</v>
      </c>
      <c r="DH40" s="13">
        <f>'Модель операционных расходов'!DG26</f>
        <v>257989.01759999996</v>
      </c>
      <c r="DI40" s="13">
        <f>'Модель операционных расходов'!DH26</f>
        <v>257989.01759999996</v>
      </c>
      <c r="DJ40" s="13">
        <f>'Модель операционных расходов'!DI26</f>
        <v>257989.01759999996</v>
      </c>
      <c r="DK40" s="13">
        <f>'Модель операционных расходов'!DJ26</f>
        <v>257989.01759999996</v>
      </c>
      <c r="DL40" s="13">
        <f>'Модель операционных расходов'!DK26</f>
        <v>257989.01759999996</v>
      </c>
      <c r="DM40" s="13">
        <f>'Модель операционных расходов'!DL26</f>
        <v>257989.01759999996</v>
      </c>
      <c r="DN40" s="13">
        <f>'Модель операционных расходов'!DM26</f>
        <v>257989.01759999996</v>
      </c>
      <c r="DO40" s="13">
        <f>'Модель операционных расходов'!DN26</f>
        <v>257989.01759999996</v>
      </c>
      <c r="DP40" s="13">
        <f>'Модель операционных расходов'!DO26</f>
        <v>257989.01759999996</v>
      </c>
      <c r="DQ40" s="13">
        <f>'Модель операционных расходов'!DP26</f>
        <v>257989.01759999996</v>
      </c>
      <c r="DR40" s="13">
        <f>'Модель операционных расходов'!DQ26</f>
        <v>257989.01759999996</v>
      </c>
    </row>
    <row r="41" spans="1:122" s="7" customFormat="1" ht="18" customHeight="1" x14ac:dyDescent="0.3">
      <c r="A41" s="27">
        <v>4060</v>
      </c>
      <c r="B41" s="28" t="s">
        <v>242</v>
      </c>
      <c r="C41" s="5">
        <f>'Модель налогов'!B9</f>
        <v>1396586.440677966</v>
      </c>
      <c r="D41" s="5">
        <f>'Модель налогов'!C9</f>
        <v>1396586.440677966</v>
      </c>
      <c r="E41" s="5">
        <f>'Модель налогов'!D9</f>
        <v>1541379.6610169485</v>
      </c>
      <c r="F41" s="5">
        <f>'Модель налогов'!E9</f>
        <v>1587655.9322033897</v>
      </c>
      <c r="G41" s="5">
        <f>'Модель налогов'!F9</f>
        <v>1733475.3707627114</v>
      </c>
      <c r="H41" s="5">
        <f>'Модель налогов'!G9</f>
        <v>1879294.8093220331</v>
      </c>
      <c r="I41" s="5">
        <f>'Модель налогов'!H9</f>
        <v>2025114.2478813566</v>
      </c>
      <c r="J41" s="5">
        <f>'Модель налогов'!I9</f>
        <v>2026140.4661016949</v>
      </c>
      <c r="K41" s="5">
        <f>'Модель налогов'!J9</f>
        <v>2171959.9046610165</v>
      </c>
      <c r="L41" s="5">
        <f>'Модель налогов'!K9</f>
        <v>2462572.5635593217</v>
      </c>
      <c r="M41" s="5">
        <f>'Модель налогов'!L9</f>
        <v>2753185.2224576268</v>
      </c>
      <c r="N41" s="5">
        <f>'Модель налогов'!M9</f>
        <v>2586170.762711864</v>
      </c>
      <c r="O41" s="5">
        <f>'Модель налогов'!N9</f>
        <v>1346484.2555084741</v>
      </c>
      <c r="P41" s="5">
        <f>'Модель налогов'!O9</f>
        <v>1357044.3720338978</v>
      </c>
      <c r="Q41" s="5">
        <f>'Модель налогов'!P9</f>
        <v>1558685.9139830507</v>
      </c>
      <c r="R41" s="5">
        <f>'Модель налогов'!Q9</f>
        <v>1760327.4559322037</v>
      </c>
      <c r="S41" s="5">
        <f>'Модель налогов'!R9</f>
        <v>1961968.9978813548</v>
      </c>
      <c r="T41" s="5">
        <f>'Модель налогов'!S9</f>
        <v>2163610.5398305077</v>
      </c>
      <c r="U41" s="5">
        <f>'Модель налогов'!T9</f>
        <v>2365252.0817796607</v>
      </c>
      <c r="V41" s="5">
        <f>'Модель налогов'!U9</f>
        <v>2375812.1983050834</v>
      </c>
      <c r="W41" s="5">
        <f>'Модель налогов'!V9</f>
        <v>2577453.7402542364</v>
      </c>
      <c r="X41" s="5">
        <f>'Модель налогов'!W9</f>
        <v>2970176.7076271176</v>
      </c>
      <c r="Y41" s="5">
        <f>'Модель налогов'!X9</f>
        <v>3362899.674999997</v>
      </c>
      <c r="Z41" s="5">
        <f>'Модель налогов'!Y9</f>
        <v>3755622.6423728801</v>
      </c>
      <c r="AA41" s="5">
        <f>'Модель налогов'!Z9</f>
        <v>2197081.1984237283</v>
      </c>
      <c r="AB41" s="5">
        <f>'Модель налогов'!AA9</f>
        <v>2207641.314949153</v>
      </c>
      <c r="AC41" s="5">
        <f>'Модель налогов'!AB9</f>
        <v>2476424.4630169477</v>
      </c>
      <c r="AD41" s="5">
        <f>'Модель налогов'!AC9</f>
        <v>2745207.6110847443</v>
      </c>
      <c r="AE41" s="5">
        <f>'Модель налогов'!AD9</f>
        <v>3013990.7591525409</v>
      </c>
      <c r="AF41" s="5">
        <f>'Модель налогов'!AE9</f>
        <v>3282773.9072203375</v>
      </c>
      <c r="AG41" s="5">
        <f>'Модель налогов'!AF9</f>
        <v>3551557.055288136</v>
      </c>
      <c r="AH41" s="5">
        <f>'Модель налогов'!AG9</f>
        <v>3562117.1718135588</v>
      </c>
      <c r="AI41" s="5">
        <f>'Модель налогов'!AH9</f>
        <v>3830900.3198813535</v>
      </c>
      <c r="AJ41" s="5">
        <f>'Модель налогов'!AI9</f>
        <v>4357906.499491524</v>
      </c>
      <c r="AK41" s="5">
        <f>'Модель налогов'!AJ9</f>
        <v>4884912.6791016944</v>
      </c>
      <c r="AL41" s="5">
        <f>'Модель налогов'!AK9</f>
        <v>5014673.0959999971</v>
      </c>
      <c r="AM41" s="5">
        <f>'Модель налогов'!AL9</f>
        <v>2727212.8796610162</v>
      </c>
      <c r="AN41" s="5">
        <f>'Модель налогов'!AM9</f>
        <v>2741910.9728813563</v>
      </c>
      <c r="AO41" s="5">
        <f>'Модель налогов'!AN9</f>
        <v>3089390.976271186</v>
      </c>
      <c r="AP41" s="5">
        <f>'Модель налогов'!AO9</f>
        <v>3436870.9796610177</v>
      </c>
      <c r="AQ41" s="5">
        <f>'Модель налогов'!AP9</f>
        <v>3784350.9830508456</v>
      </c>
      <c r="AR41" s="5">
        <f>'Модель налогов'!AQ9</f>
        <v>4131830.9864406772</v>
      </c>
      <c r="AS41" s="5">
        <f>'Модель налогов'!AR9</f>
        <v>4479310.9898305088</v>
      </c>
      <c r="AT41" s="5">
        <f>'Модель налогов'!AS9</f>
        <v>4494009.0830508471</v>
      </c>
      <c r="AU41" s="5">
        <f>'Модель налогов'!AT9</f>
        <v>4841489.086440675</v>
      </c>
      <c r="AV41" s="5">
        <f>'Модель налогов'!AU9</f>
        <v>5521750.9999999963</v>
      </c>
      <c r="AW41" s="5">
        <f>'Модель налогов'!AV9</f>
        <v>6202012.9135593176</v>
      </c>
      <c r="AX41" s="5">
        <f>'Модель налогов'!AW9</f>
        <v>6882274.8271186426</v>
      </c>
      <c r="AY41" s="5">
        <f>'Модель налогов'!AX9</f>
        <v>4082236.8379237279</v>
      </c>
      <c r="AZ41" s="5">
        <f>'Модель налогов'!AY9</f>
        <v>4096934.9311440662</v>
      </c>
      <c r="BA41" s="5">
        <f>'Модель налогов'!AZ9</f>
        <v>4552454.3519597426</v>
      </c>
      <c r="BB41" s="5">
        <f>'Модель налогов'!BA9</f>
        <v>5007973.7727754228</v>
      </c>
      <c r="BC41" s="5">
        <f>'Модель налогов'!BB9</f>
        <v>5463493.1935910992</v>
      </c>
      <c r="BD41" s="5">
        <f>'Модель налогов'!BC9</f>
        <v>5919012.6144067794</v>
      </c>
      <c r="BE41" s="5">
        <f>'Модель налогов'!BD9</f>
        <v>6374532.0352224559</v>
      </c>
      <c r="BF41" s="5">
        <f>'Модель налогов'!BE9</f>
        <v>6389230.1284427941</v>
      </c>
      <c r="BG41" s="5">
        <f>'Модель налогов'!BF9</f>
        <v>6844749.5492584705</v>
      </c>
      <c r="BH41" s="5">
        <f>'Модель налогов'!BG9</f>
        <v>7741090.2976694852</v>
      </c>
      <c r="BI41" s="5">
        <f>'Модель налогов'!BH9</f>
        <v>8637431.0460805073</v>
      </c>
      <c r="BJ41" s="5">
        <f>'Модель налогов'!BI9</f>
        <v>9533771.794491522</v>
      </c>
      <c r="BK41" s="5">
        <f>'Модель налогов'!BJ9</f>
        <v>5718132.799999997</v>
      </c>
      <c r="BL41" s="5">
        <f>'Модель налогов'!BK9</f>
        <v>5723296.9949152544</v>
      </c>
      <c r="BM41" s="5">
        <f>'Модель налогов'!BL9</f>
        <v>6303486.1961864382</v>
      </c>
      <c r="BN41" s="5">
        <f>'Модель налогов'!BM9</f>
        <v>6883675.3974576294</v>
      </c>
      <c r="BO41" s="5">
        <f>'Модель налогов'!BN9</f>
        <v>7463864.5987288132</v>
      </c>
      <c r="BP41" s="5">
        <f>'Модель налогов'!BO9</f>
        <v>8044053.799999997</v>
      </c>
      <c r="BQ41" s="5">
        <f>'Модель налогов'!BP9</f>
        <v>8624243.0012711808</v>
      </c>
      <c r="BR41" s="5">
        <f>'Модель налогов'!BQ9</f>
        <v>8629407.1961864382</v>
      </c>
      <c r="BS41" s="5">
        <f>'Модель налогов'!BR9</f>
        <v>9209596.397457622</v>
      </c>
      <c r="BT41" s="5">
        <f>'Модель налогов'!BS9</f>
        <v>10364810.60508474</v>
      </c>
      <c r="BU41" s="5">
        <f>'Модель налогов'!BT9</f>
        <v>11520024.812711865</v>
      </c>
      <c r="BV41" s="5">
        <f>'Модель налогов'!BU9</f>
        <v>12675239.020338982</v>
      </c>
      <c r="BW41" s="5">
        <f>'Модель налогов'!BV9</f>
        <v>7377198.4394915253</v>
      </c>
      <c r="BX41" s="5">
        <f>'Модель налогов'!BW9</f>
        <v>7382362.6344067752</v>
      </c>
      <c r="BY41" s="5">
        <f>'Модель налогов'!BX9</f>
        <v>8109782.2510593161</v>
      </c>
      <c r="BZ41" s="5">
        <f>'Модель налогов'!BY9</f>
        <v>8837201.8677118644</v>
      </c>
      <c r="CA41" s="5">
        <f>'Модель налогов'!BZ9</f>
        <v>9564621.4843644053</v>
      </c>
      <c r="CB41" s="5">
        <f>'Модель налогов'!CA9</f>
        <v>10292041.101016946</v>
      </c>
      <c r="CC41" s="5">
        <f>'Модель налогов'!CB9</f>
        <v>11019460.717669487</v>
      </c>
      <c r="CD41" s="5">
        <f>'Модель налогов'!CC9</f>
        <v>11024624.912584744</v>
      </c>
      <c r="CE41" s="5">
        <f>'Модель налогов'!CD9</f>
        <v>11752044.529237285</v>
      </c>
      <c r="CF41" s="5">
        <f>'Модель налогов'!CE9</f>
        <v>13201719.567627117</v>
      </c>
      <c r="CG41" s="5">
        <f>'Модель налогов'!CF9</f>
        <v>14651394.606016949</v>
      </c>
      <c r="CH41" s="5">
        <f>'Модель налогов'!CG9</f>
        <v>16101069.644406766</v>
      </c>
      <c r="CI41" s="5">
        <f>'Модель налогов'!CH9</f>
        <v>8944747.2476610094</v>
      </c>
      <c r="CJ41" s="5">
        <f>'Модель налогов'!CI9</f>
        <v>8949911.4425762668</v>
      </c>
      <c r="CK41" s="5">
        <f>'Модель налогов'!CJ9</f>
        <v>9819762.9000677913</v>
      </c>
      <c r="CL41" s="5">
        <f>'Модель налогов'!CK9</f>
        <v>10689614.357559316</v>
      </c>
      <c r="CM41" s="5">
        <f>'Модель налогов'!CL9</f>
        <v>11559465.81505084</v>
      </c>
      <c r="CN41" s="5">
        <f>'Модель налогов'!CM9</f>
        <v>12429317.272542372</v>
      </c>
      <c r="CO41" s="5">
        <f>'Модель налогов'!CN9</f>
        <v>13299168.730033889</v>
      </c>
      <c r="CP41" s="5">
        <f>'Модель налогов'!CO9</f>
        <v>13304332.924949139</v>
      </c>
      <c r="CQ41" s="5">
        <f>'Модель налогов'!CP9</f>
        <v>14174184.382440671</v>
      </c>
      <c r="CR41" s="5">
        <f>'Модель налогов'!CQ9</f>
        <v>15908723.10250847</v>
      </c>
      <c r="CS41" s="5">
        <f>'Модель налогов'!CR9</f>
        <v>17643261.82257627</v>
      </c>
      <c r="CT41" s="5">
        <f>'Модель налогов'!CS9</f>
        <v>19377800.542644054</v>
      </c>
      <c r="CU41" s="5">
        <f>'Модель налогов'!CT9</f>
        <v>10951453.458601691</v>
      </c>
      <c r="CV41" s="5">
        <f>'Модель налогов'!CU9</f>
        <v>10956617.653516941</v>
      </c>
      <c r="CW41" s="5">
        <f>'Модель налогов'!CV9</f>
        <v>12008890.795759737</v>
      </c>
      <c r="CX41" s="5">
        <f>'Модель налогов'!CW9</f>
        <v>13061163.938002542</v>
      </c>
      <c r="CY41" s="5">
        <f>'Модель налогов'!CX9</f>
        <v>14112410.862024993</v>
      </c>
      <c r="CZ41" s="5">
        <f>'Модель налогов'!CY9</f>
        <v>15163657.786047444</v>
      </c>
      <c r="DA41" s="5">
        <f>'Модель налогов'!CZ9</f>
        <v>16214904.71006991</v>
      </c>
      <c r="DB41" s="5">
        <f>'Модель налогов'!DA9</f>
        <v>16219042.686764821</v>
      </c>
      <c r="DC41" s="5">
        <f>'Модель налогов'!DB9</f>
        <v>17270289.610787272</v>
      </c>
      <c r="DD41" s="5">
        <f>'Модель налогов'!DC9</f>
        <v>19368645.482137278</v>
      </c>
      <c r="DE41" s="5">
        <f>'Модель налогов'!DD9</f>
        <v>21467001.353487283</v>
      </c>
      <c r="DF41" s="5">
        <f>'Модель налогов'!DE9</f>
        <v>23565357.224837273</v>
      </c>
      <c r="DG41" s="5">
        <f>'Модель налогов'!DF9</f>
        <v>12680729.932634145</v>
      </c>
      <c r="DH41" s="5">
        <f>'Модель налогов'!DG9</f>
        <v>12684867.909329057</v>
      </c>
      <c r="DI41" s="5">
        <f>'Модель налогов'!DH9</f>
        <v>13900259.109443322</v>
      </c>
      <c r="DJ41" s="5">
        <f>'Модель налогов'!DI9</f>
        <v>15115650.309557587</v>
      </c>
      <c r="DK41" s="5">
        <f>'Модель налогов'!DJ9</f>
        <v>16331041.509671837</v>
      </c>
      <c r="DL41" s="5">
        <f>'Модель налогов'!DK9</f>
        <v>17546432.709786102</v>
      </c>
      <c r="DM41" s="5">
        <f>'Модель налогов'!DL9</f>
        <v>18761823.909900352</v>
      </c>
      <c r="DN41" s="5">
        <f>'Модель налогов'!DM9</f>
        <v>18765961.886595264</v>
      </c>
      <c r="DO41" s="5">
        <f>'Модель налогов'!DN9</f>
        <v>19981353.086709529</v>
      </c>
      <c r="DP41" s="5">
        <f>'Модель налогов'!DO9</f>
        <v>22407997.510243118</v>
      </c>
      <c r="DQ41" s="5">
        <f>'Модель налогов'!DP9</f>
        <v>24834641.933776736</v>
      </c>
      <c r="DR41" s="5">
        <f>'Модель налогов'!DQ9</f>
        <v>27261286.357310325</v>
      </c>
    </row>
    <row r="42" spans="1:122" s="4" customFormat="1" ht="18" customHeight="1" x14ac:dyDescent="0.3">
      <c r="A42" s="19">
        <v>5000</v>
      </c>
      <c r="B42" s="20" t="s">
        <v>71</v>
      </c>
      <c r="C42" s="9">
        <f>C10-C13</f>
        <v>-2062746.4406779669</v>
      </c>
      <c r="D42" s="9">
        <f t="shared" ref="D42:BO42" si="18">D10-D13</f>
        <v>-2062746.4406779669</v>
      </c>
      <c r="E42" s="9">
        <f t="shared" si="18"/>
        <v>-1485844.6610169485</v>
      </c>
      <c r="F42" s="9">
        <f t="shared" si="18"/>
        <v>-1456259.2655367199</v>
      </c>
      <c r="G42" s="9">
        <f t="shared" si="18"/>
        <v>-873656.27354048938</v>
      </c>
      <c r="H42" s="9">
        <f t="shared" si="18"/>
        <v>-291053.28154425509</v>
      </c>
      <c r="I42" s="9">
        <f t="shared" si="18"/>
        <v>226549.71045198105</v>
      </c>
      <c r="J42" s="9">
        <f t="shared" si="18"/>
        <v>232250.92278719693</v>
      </c>
      <c r="K42" s="9">
        <f t="shared" si="18"/>
        <v>814853.91478342749</v>
      </c>
      <c r="L42" s="9">
        <f t="shared" si="18"/>
        <v>1974358.6864406765</v>
      </c>
      <c r="M42" s="9">
        <f t="shared" si="18"/>
        <v>3133863.4580979273</v>
      </c>
      <c r="N42" s="9">
        <f t="shared" si="18"/>
        <v>1750995.348399248</v>
      </c>
      <c r="O42" s="9">
        <f t="shared" si="18"/>
        <v>-4577900.5218418054</v>
      </c>
      <c r="P42" s="9">
        <f t="shared" si="18"/>
        <v>-4519233.207811676</v>
      </c>
      <c r="Q42" s="9">
        <f t="shared" si="18"/>
        <v>-3784199.803205274</v>
      </c>
      <c r="R42" s="9">
        <f t="shared" si="18"/>
        <v>-2971166.3985988721</v>
      </c>
      <c r="S42" s="9">
        <f t="shared" si="18"/>
        <v>-2158132.9939924628</v>
      </c>
      <c r="T42" s="9">
        <f t="shared" si="18"/>
        <v>-1345099.5893860683</v>
      </c>
      <c r="U42" s="9">
        <f t="shared" si="18"/>
        <v>-597066.18477965891</v>
      </c>
      <c r="V42" s="9">
        <f t="shared" si="18"/>
        <v>-538398.87074953318</v>
      </c>
      <c r="W42" s="9">
        <f t="shared" si="18"/>
        <v>274634.53385687619</v>
      </c>
      <c r="X42" s="9">
        <f t="shared" si="18"/>
        <v>1842034.0290395468</v>
      </c>
      <c r="Y42" s="9">
        <f t="shared" si="18"/>
        <v>3409433.5242222212</v>
      </c>
      <c r="Z42" s="9">
        <f t="shared" si="18"/>
        <v>4976833.0194048993</v>
      </c>
      <c r="AA42" s="9">
        <f t="shared" si="18"/>
        <v>-2572446.7460903972</v>
      </c>
      <c r="AB42" s="9">
        <f t="shared" si="18"/>
        <v>-2513779.4320602641</v>
      </c>
      <c r="AC42" s="9">
        <f t="shared" si="18"/>
        <v>-1534910.8375725076</v>
      </c>
      <c r="AD42" s="9">
        <f t="shared" si="18"/>
        <v>-458542.24308474734</v>
      </c>
      <c r="AE42" s="9">
        <f t="shared" si="18"/>
        <v>617826.35140301287</v>
      </c>
      <c r="AF42" s="9">
        <f t="shared" si="18"/>
        <v>1694194.9458907768</v>
      </c>
      <c r="AG42" s="9">
        <f t="shared" si="18"/>
        <v>2705563.5403785333</v>
      </c>
      <c r="AH42" s="9">
        <f t="shared" si="18"/>
        <v>2764230.8544086665</v>
      </c>
      <c r="AI42" s="9">
        <f t="shared" si="18"/>
        <v>3840599.448896423</v>
      </c>
      <c r="AJ42" s="9">
        <f t="shared" si="18"/>
        <v>5934669.3238418065</v>
      </c>
      <c r="AK42" s="9">
        <f t="shared" si="18"/>
        <v>8028739.1987872012</v>
      </c>
      <c r="AL42" s="9">
        <f t="shared" si="18"/>
        <v>7915888.1697777808</v>
      </c>
      <c r="AM42" s="9">
        <f t="shared" si="18"/>
        <v>-3571765.3712165691</v>
      </c>
      <c r="AN42" s="9">
        <f t="shared" si="18"/>
        <v>-3490109.2977702394</v>
      </c>
      <c r="AO42" s="9">
        <f t="shared" si="18"/>
        <v>-2102118.8374934122</v>
      </c>
      <c r="AP42" s="9">
        <f t="shared" si="18"/>
        <v>-714128.37721657008</v>
      </c>
      <c r="AQ42" s="9">
        <f t="shared" si="18"/>
        <v>673862.08306026459</v>
      </c>
      <c r="AR42" s="9">
        <f t="shared" si="18"/>
        <v>2061852.5433370955</v>
      </c>
      <c r="AS42" s="9">
        <f t="shared" si="18"/>
        <v>3384843.0036139488</v>
      </c>
      <c r="AT42" s="9">
        <f t="shared" si="18"/>
        <v>3466499.0770602748</v>
      </c>
      <c r="AU42" s="9">
        <f t="shared" si="18"/>
        <v>4854489.5373371094</v>
      </c>
      <c r="AV42" s="9">
        <f t="shared" si="18"/>
        <v>7548814.3844444454</v>
      </c>
      <c r="AW42" s="9">
        <f t="shared" si="18"/>
        <v>10243139.231551796</v>
      </c>
      <c r="AX42" s="9">
        <f t="shared" si="18"/>
        <v>12937464.07865914</v>
      </c>
      <c r="AY42" s="9">
        <f t="shared" si="18"/>
        <v>852696.37027071416</v>
      </c>
      <c r="AZ42" s="9">
        <f t="shared" si="18"/>
        <v>934352.44371704012</v>
      </c>
      <c r="BA42" s="9">
        <f t="shared" si="18"/>
        <v>2757107.7948805392</v>
      </c>
      <c r="BB42" s="9">
        <f t="shared" si="18"/>
        <v>4579863.1460440159</v>
      </c>
      <c r="BC42" s="9">
        <f t="shared" si="18"/>
        <v>6402618.4972075075</v>
      </c>
      <c r="BD42" s="9">
        <f t="shared" si="18"/>
        <v>8225373.8483709991</v>
      </c>
      <c r="BE42" s="9">
        <f t="shared" si="18"/>
        <v>9983129.1995344833</v>
      </c>
      <c r="BF42" s="9">
        <f t="shared" si="18"/>
        <v>10064785.272980809</v>
      </c>
      <c r="BG42" s="9">
        <f t="shared" si="18"/>
        <v>11887540.624144301</v>
      </c>
      <c r="BH42" s="9">
        <f t="shared" si="18"/>
        <v>15451395.253024958</v>
      </c>
      <c r="BI42" s="9">
        <f t="shared" si="18"/>
        <v>19015249.8819056</v>
      </c>
      <c r="BJ42" s="9">
        <f t="shared" si="18"/>
        <v>22579104.510786258</v>
      </c>
      <c r="BK42" s="9">
        <f t="shared" si="18"/>
        <v>7118288.3944444507</v>
      </c>
      <c r="BL42" s="9">
        <f t="shared" si="18"/>
        <v>7146978.3661958575</v>
      </c>
      <c r="BM42" s="9">
        <f t="shared" si="18"/>
        <v>9452575.3690913394</v>
      </c>
      <c r="BN42" s="9">
        <f t="shared" si="18"/>
        <v>11758172.371986829</v>
      </c>
      <c r="BO42" s="9">
        <f t="shared" si="18"/>
        <v>14063769.374882296</v>
      </c>
      <c r="BP42" s="9">
        <f t="shared" ref="BP42:DR42" si="19">BP10-BP13</f>
        <v>16369366.377777785</v>
      </c>
      <c r="BQ42" s="9">
        <f t="shared" si="19"/>
        <v>18609963.380673259</v>
      </c>
      <c r="BR42" s="9">
        <f t="shared" si="19"/>
        <v>18638653.352424674</v>
      </c>
      <c r="BS42" s="9">
        <f t="shared" si="19"/>
        <v>20944250.355320156</v>
      </c>
      <c r="BT42" s="9">
        <f t="shared" si="19"/>
        <v>25526754.389359698</v>
      </c>
      <c r="BU42" s="9">
        <f t="shared" si="19"/>
        <v>30109258.423399247</v>
      </c>
      <c r="BV42" s="9">
        <f t="shared" si="19"/>
        <v>34691762.457438789</v>
      </c>
      <c r="BW42" s="9">
        <f t="shared" si="19"/>
        <v>12524267.25375291</v>
      </c>
      <c r="BX42" s="9">
        <f t="shared" si="19"/>
        <v>12552957.225504324</v>
      </c>
      <c r="BY42" s="9">
        <f t="shared" si="19"/>
        <v>15450996.607918464</v>
      </c>
      <c r="BZ42" s="9">
        <f t="shared" si="19"/>
        <v>18349035.990332581</v>
      </c>
      <c r="CA42" s="9">
        <f t="shared" si="19"/>
        <v>21247075.372746684</v>
      </c>
      <c r="CB42" s="9">
        <f t="shared" si="19"/>
        <v>24145114.755160831</v>
      </c>
      <c r="CC42" s="9">
        <f t="shared" si="19"/>
        <v>26978154.137574963</v>
      </c>
      <c r="CD42" s="9">
        <f t="shared" si="19"/>
        <v>27006844.10932637</v>
      </c>
      <c r="CE42" s="9">
        <f t="shared" si="19"/>
        <v>29904883.49174048</v>
      </c>
      <c r="CF42" s="9">
        <f t="shared" si="19"/>
        <v>35672272.284817308</v>
      </c>
      <c r="CG42" s="9">
        <f t="shared" si="19"/>
        <v>41439661.077894159</v>
      </c>
      <c r="CH42" s="9">
        <f t="shared" si="19"/>
        <v>47207049.870970987</v>
      </c>
      <c r="CI42" s="9">
        <f t="shared" si="19"/>
        <v>18356274.149583422</v>
      </c>
      <c r="CJ42" s="9">
        <f t="shared" si="19"/>
        <v>18384964.121334828</v>
      </c>
      <c r="CK42" s="9">
        <f t="shared" si="19"/>
        <v>21856241.708909959</v>
      </c>
      <c r="CL42" s="9">
        <f t="shared" si="19"/>
        <v>25327519.296485111</v>
      </c>
      <c r="CM42" s="9">
        <f t="shared" si="19"/>
        <v>28798796.884060234</v>
      </c>
      <c r="CN42" s="9">
        <f t="shared" si="19"/>
        <v>32270074.471635386</v>
      </c>
      <c r="CO42" s="9">
        <f t="shared" si="19"/>
        <v>35676352.059210539</v>
      </c>
      <c r="CP42" s="9">
        <f t="shared" si="19"/>
        <v>35705042.030961953</v>
      </c>
      <c r="CQ42" s="9">
        <f t="shared" si="19"/>
        <v>39176319.618537076</v>
      </c>
      <c r="CR42" s="9">
        <f t="shared" si="19"/>
        <v>46090184.821935967</v>
      </c>
      <c r="CS42" s="9">
        <f t="shared" si="19"/>
        <v>53004050.02533482</v>
      </c>
      <c r="CT42" s="9">
        <f t="shared" si="19"/>
        <v>59917915.228733703</v>
      </c>
      <c r="CU42" s="9">
        <f t="shared" si="19"/>
        <v>23595735.712337732</v>
      </c>
      <c r="CV42" s="9">
        <f t="shared" si="19"/>
        <v>23624425.684089147</v>
      </c>
      <c r="CW42" s="9">
        <f t="shared" si="19"/>
        <v>27843706.55285427</v>
      </c>
      <c r="CX42" s="9">
        <f t="shared" si="19"/>
        <v>32062987.421619378</v>
      </c>
      <c r="CY42" s="9">
        <f t="shared" si="19"/>
        <v>36276567.07804928</v>
      </c>
      <c r="CZ42" s="9">
        <f t="shared" si="19"/>
        <v>40490146.734479189</v>
      </c>
      <c r="DA42" s="9">
        <f t="shared" si="19"/>
        <v>44638726.390909091</v>
      </c>
      <c r="DB42" s="9">
        <f t="shared" si="19"/>
        <v>44661715.150325298</v>
      </c>
      <c r="DC42" s="9">
        <f t="shared" si="19"/>
        <v>48875294.80675517</v>
      </c>
      <c r="DD42" s="9">
        <f t="shared" si="19"/>
        <v>57279465.360198796</v>
      </c>
      <c r="DE42" s="9">
        <f t="shared" si="19"/>
        <v>65683635.913642377</v>
      </c>
      <c r="DF42" s="9">
        <f t="shared" si="19"/>
        <v>74087806.467086017</v>
      </c>
      <c r="DG42" s="9">
        <f t="shared" si="19"/>
        <v>30185222.121178284</v>
      </c>
      <c r="DH42" s="9">
        <f t="shared" si="19"/>
        <v>30208210.880594477</v>
      </c>
      <c r="DI42" s="9">
        <f t="shared" si="19"/>
        <v>35102819.422515333</v>
      </c>
      <c r="DJ42" s="9">
        <f t="shared" si="19"/>
        <v>39997427.964436203</v>
      </c>
      <c r="DK42" s="9">
        <f t="shared" si="19"/>
        <v>44892036.506357029</v>
      </c>
      <c r="DL42" s="9">
        <f t="shared" si="19"/>
        <v>49786645.048277885</v>
      </c>
      <c r="DM42" s="9">
        <f t="shared" si="19"/>
        <v>54616253.590198725</v>
      </c>
      <c r="DN42" s="9">
        <f t="shared" si="19"/>
        <v>54639242.349614933</v>
      </c>
      <c r="DO42" s="9">
        <f t="shared" si="19"/>
        <v>59533850.891535774</v>
      </c>
      <c r="DP42" s="9">
        <f t="shared" si="19"/>
        <v>69300079.215961307</v>
      </c>
      <c r="DQ42" s="9">
        <f t="shared" si="19"/>
        <v>79066307.540386796</v>
      </c>
      <c r="DR42" s="9">
        <f t="shared" si="19"/>
        <v>88832535.864812315</v>
      </c>
    </row>
    <row r="43" spans="1:122" s="26" customFormat="1" ht="9" customHeight="1" x14ac:dyDescent="0.3">
      <c r="A43" s="23"/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</row>
    <row r="44" spans="1:122" s="7" customFormat="1" ht="18" customHeight="1" x14ac:dyDescent="0.3">
      <c r="A44" s="27">
        <v>6000</v>
      </c>
      <c r="B44" s="28" t="s">
        <v>72</v>
      </c>
      <c r="C44" s="5">
        <f>'Модель инвестиций'!B22</f>
        <v>0</v>
      </c>
      <c r="D44" s="5">
        <f>'Модель инвестиций'!C22</f>
        <v>0</v>
      </c>
      <c r="E44" s="5">
        <f>'Модель инвестиций'!D22</f>
        <v>0</v>
      </c>
      <c r="F44" s="5">
        <f>'Модель инвестиций'!E22</f>
        <v>0</v>
      </c>
      <c r="G44" s="5">
        <f>'Модель инвестиций'!F22</f>
        <v>0</v>
      </c>
      <c r="H44" s="5">
        <f>'Модель инвестиций'!G22</f>
        <v>0</v>
      </c>
      <c r="I44" s="5">
        <f>'Модель инвестиций'!H22</f>
        <v>0</v>
      </c>
      <c r="J44" s="5">
        <f>'Модель инвестиций'!I22</f>
        <v>0</v>
      </c>
      <c r="K44" s="5">
        <f>'Модель инвестиций'!J22</f>
        <v>0</v>
      </c>
      <c r="L44" s="5">
        <f>'Модель инвестиций'!K22</f>
        <v>0</v>
      </c>
      <c r="M44" s="5">
        <f>'Модель инвестиций'!L22</f>
        <v>0</v>
      </c>
      <c r="N44" s="5">
        <f>'Модель инвестиций'!M22</f>
        <v>1388888.888888889</v>
      </c>
      <c r="O44" s="5">
        <f>'Модель инвестиций'!N22</f>
        <v>1388888.888888889</v>
      </c>
      <c r="P44" s="5">
        <f>'Модель инвестиций'!O22</f>
        <v>1388888.888888889</v>
      </c>
      <c r="Q44" s="5">
        <f>'Модель инвестиций'!P22</f>
        <v>1388888.888888889</v>
      </c>
      <c r="R44" s="5">
        <f>'Модель инвестиций'!Q22</f>
        <v>2222222.2222222225</v>
      </c>
      <c r="S44" s="5">
        <f>'Модель инвестиций'!R22</f>
        <v>2222222.2222222225</v>
      </c>
      <c r="T44" s="5">
        <f>'Модель инвестиций'!S22</f>
        <v>2222222.2222222225</v>
      </c>
      <c r="U44" s="5">
        <f>'Модель инвестиций'!T22</f>
        <v>5555555.555555556</v>
      </c>
      <c r="V44" s="5">
        <f>'Модель инвестиций'!U22</f>
        <v>5555555.555555556</v>
      </c>
      <c r="W44" s="5">
        <f>'Модель инвестиций'!V22</f>
        <v>5555555.555555556</v>
      </c>
      <c r="X44" s="5">
        <f>'Модель инвестиций'!W22</f>
        <v>5555555.555555556</v>
      </c>
      <c r="Y44" s="5">
        <f>'Модель инвестиций'!X22</f>
        <v>5555555.555555556</v>
      </c>
      <c r="Z44" s="5">
        <f>'Модель инвестиций'!Y22</f>
        <v>5555555.555555556</v>
      </c>
      <c r="AA44" s="5">
        <f>'Модель инвестиций'!Z22</f>
        <v>5555555.555555556</v>
      </c>
      <c r="AB44" s="5">
        <f>'Модель инвестиций'!AA22</f>
        <v>5555555.555555556</v>
      </c>
      <c r="AC44" s="5">
        <f>'Модель инвестиций'!AB22</f>
        <v>5555555.555555556</v>
      </c>
      <c r="AD44" s="5">
        <f>'Модель инвестиций'!AC22</f>
        <v>5555555.555555556</v>
      </c>
      <c r="AE44" s="5">
        <f>'Модель инвестиций'!AD22</f>
        <v>5555555.555555556</v>
      </c>
      <c r="AF44" s="5">
        <f>'Модель инвестиций'!AE22</f>
        <v>5555555.555555556</v>
      </c>
      <c r="AG44" s="5">
        <f>'Модель инвестиций'!AF22</f>
        <v>5555555.555555556</v>
      </c>
      <c r="AH44" s="5">
        <f>'Модель инвестиций'!AG22</f>
        <v>5555555.555555556</v>
      </c>
      <c r="AI44" s="5">
        <f>'Модель инвестиций'!AH22</f>
        <v>5555555.555555556</v>
      </c>
      <c r="AJ44" s="5">
        <f>'Модель инвестиций'!AI22</f>
        <v>5555555.555555556</v>
      </c>
      <c r="AK44" s="5">
        <f>'Модель инвестиций'!AJ22</f>
        <v>5555555.555555556</v>
      </c>
      <c r="AL44" s="5">
        <f>'Модель инвестиций'!AK22</f>
        <v>5555555.555555556</v>
      </c>
      <c r="AM44" s="5">
        <f>'Модель инвестиций'!AL22</f>
        <v>5555555.555555556</v>
      </c>
      <c r="AN44" s="5">
        <f>'Модель инвестиций'!AM22</f>
        <v>7222222.2222222229</v>
      </c>
      <c r="AO44" s="5">
        <f>'Модель инвестиций'!AN22</f>
        <v>7222222.2222222211</v>
      </c>
      <c r="AP44" s="5">
        <f>'Модель инвестиций'!AO22</f>
        <v>6388888.888888889</v>
      </c>
      <c r="AQ44" s="5">
        <f>'Модель инвестиций'!AP22</f>
        <v>6388888.888888889</v>
      </c>
      <c r="AR44" s="5">
        <f>'Модель инвестиций'!AQ22</f>
        <v>6388888.8888888834</v>
      </c>
      <c r="AS44" s="5">
        <f>'Модель инвестиций'!AR22</f>
        <v>3055555.555555556</v>
      </c>
      <c r="AT44" s="5">
        <f>'Модель инвестиций'!AS22</f>
        <v>3055555.555555556</v>
      </c>
      <c r="AU44" s="5">
        <f>'Модель инвестиций'!AT22</f>
        <v>3055555.555555556</v>
      </c>
      <c r="AV44" s="5">
        <f>'Модель инвестиций'!AU22</f>
        <v>3055555.555555556</v>
      </c>
      <c r="AW44" s="5">
        <f>'Модель инвестиций'!AV22</f>
        <v>3055555.555555556</v>
      </c>
      <c r="AX44" s="5">
        <f>'Модель инвестиций'!AW22</f>
        <v>1666666.66666669</v>
      </c>
      <c r="AY44" s="5">
        <f>'Модель инвестиций'!AX22</f>
        <v>1666666.6666666667</v>
      </c>
      <c r="AZ44" s="5">
        <f>'Модель инвестиций'!AY22</f>
        <v>1666666.6666666667</v>
      </c>
      <c r="BA44" s="5">
        <f>'Модель инвестиций'!AZ22</f>
        <v>1666666.6666666667</v>
      </c>
      <c r="BB44" s="5">
        <f>'Модель инвестиций'!BA22</f>
        <v>1666666.6666666667</v>
      </c>
      <c r="BC44" s="5">
        <f>'Модель инвестиций'!BB22</f>
        <v>1666666.6666666667</v>
      </c>
      <c r="BD44" s="5">
        <f>'Модель инвестиций'!BC22</f>
        <v>1666666.6666666667</v>
      </c>
      <c r="BE44" s="5">
        <f>'Модель инвестиций'!BD22</f>
        <v>1666666.6666666667</v>
      </c>
      <c r="BF44" s="5">
        <f>'Модель инвестиций'!BE22</f>
        <v>1666666.6666666667</v>
      </c>
      <c r="BG44" s="5">
        <f>'Модель инвестиций'!BF22</f>
        <v>1666666.6666666667</v>
      </c>
      <c r="BH44" s="5">
        <f>'Модель инвестиций'!BG22</f>
        <v>1666666.6666666667</v>
      </c>
      <c r="BI44" s="5">
        <f>'Модель инвестиций'!BH22</f>
        <v>1666666.6666666667</v>
      </c>
      <c r="BJ44" s="5">
        <f>'Модель инвестиций'!BI22</f>
        <v>1666666.6666666667</v>
      </c>
      <c r="BK44" s="5">
        <f>'Модель инвестиций'!BJ22</f>
        <v>1666666.6666666667</v>
      </c>
      <c r="BL44" s="5">
        <f>'Модель инвестиций'!BK22</f>
        <v>2750000</v>
      </c>
      <c r="BM44" s="5">
        <f>'Модель инвестиций'!BL22</f>
        <v>2750000</v>
      </c>
      <c r="BN44" s="5">
        <f>'Модель инвестиций'!BM22</f>
        <v>2750000</v>
      </c>
      <c r="BO44" s="5">
        <f>'Модель инвестиций'!BN22</f>
        <v>2750000</v>
      </c>
      <c r="BP44" s="5">
        <f>'Модель инвестиций'!BO22</f>
        <v>2750000</v>
      </c>
      <c r="BQ44" s="5">
        <f>'Модель инвестиций'!BP22</f>
        <v>2750000</v>
      </c>
      <c r="BR44" s="5">
        <f>'Модель инвестиций'!BQ22</f>
        <v>2750000</v>
      </c>
      <c r="BS44" s="5">
        <f>'Модель инвестиций'!BR22</f>
        <v>2750000</v>
      </c>
      <c r="BT44" s="5">
        <f>'Модель инвестиций'!BS22</f>
        <v>2750000</v>
      </c>
      <c r="BU44" s="5">
        <f>'Модель инвестиций'!BT22</f>
        <v>2750000</v>
      </c>
      <c r="BV44" s="5">
        <f>'Модель инвестиций'!BU22</f>
        <v>2750000</v>
      </c>
      <c r="BW44" s="5">
        <f>'Модель инвестиций'!BV22</f>
        <v>2750000</v>
      </c>
      <c r="BX44" s="5">
        <f>'Модель инвестиций'!BW22</f>
        <v>2750000</v>
      </c>
      <c r="BY44" s="5">
        <f>'Модель инвестиций'!BX22</f>
        <v>2750000</v>
      </c>
      <c r="BZ44" s="5">
        <f>'Модель инвестиций'!BY22</f>
        <v>2750000</v>
      </c>
      <c r="CA44" s="5">
        <f>'Модель инвестиций'!BZ22</f>
        <v>2750000</v>
      </c>
      <c r="CB44" s="5">
        <f>'Модель инвестиций'!CA22</f>
        <v>2750000</v>
      </c>
      <c r="CC44" s="5">
        <f>'Модель инвестиций'!CB22</f>
        <v>2750000</v>
      </c>
      <c r="CD44" s="5">
        <f>'Модель инвестиций'!CC22</f>
        <v>2750000</v>
      </c>
      <c r="CE44" s="5">
        <f>'Модель инвестиций'!CD22</f>
        <v>2750000</v>
      </c>
      <c r="CF44" s="5">
        <f>'Модель инвестиций'!CE22</f>
        <v>2750000</v>
      </c>
      <c r="CG44" s="5">
        <f>'Модель инвестиций'!CF22</f>
        <v>2750000</v>
      </c>
      <c r="CH44" s="5">
        <f>'Модель инвестиций'!CG22</f>
        <v>2750000</v>
      </c>
      <c r="CI44" s="5">
        <f>'Модель инвестиций'!CH22</f>
        <v>2750000</v>
      </c>
      <c r="CJ44" s="5">
        <f>'Модель инвестиций'!CI22</f>
        <v>3250000</v>
      </c>
      <c r="CK44" s="5">
        <f>'Модель инвестиций'!CJ22</f>
        <v>3250000</v>
      </c>
      <c r="CL44" s="5">
        <f>'Модель инвестиций'!CK22</f>
        <v>3250000</v>
      </c>
      <c r="CM44" s="5">
        <f>'Модель инвестиций'!CL22</f>
        <v>3250000</v>
      </c>
      <c r="CN44" s="5">
        <f>'Модель инвестиций'!CM22</f>
        <v>3250000</v>
      </c>
      <c r="CO44" s="5">
        <f>'Модель инвестиций'!CN22</f>
        <v>3250000</v>
      </c>
      <c r="CP44" s="5">
        <f>'Модель инвестиций'!CO22</f>
        <v>3250000</v>
      </c>
      <c r="CQ44" s="5">
        <f>'Модель инвестиций'!CP22</f>
        <v>3250000</v>
      </c>
      <c r="CR44" s="5">
        <f>'Модель инвестиций'!CQ22</f>
        <v>3250000</v>
      </c>
      <c r="CS44" s="5">
        <f>'Модель инвестиций'!CR22</f>
        <v>3250000</v>
      </c>
      <c r="CT44" s="5">
        <f>'Модель инвестиций'!CS22</f>
        <v>3250000</v>
      </c>
      <c r="CU44" s="5">
        <f>'Модель инвестиций'!CT22</f>
        <v>3249999.9999999446</v>
      </c>
      <c r="CV44" s="5">
        <f>'Модель инвестиций'!CU22</f>
        <v>1583333.3333333333</v>
      </c>
      <c r="CW44" s="5">
        <f>'Модель инвестиций'!CV22</f>
        <v>1583333.3333333333</v>
      </c>
      <c r="CX44" s="5">
        <f>'Модель инвестиций'!CW22</f>
        <v>1583333.3333333333</v>
      </c>
      <c r="CY44" s="5">
        <f>'Модель инвестиций'!CX22</f>
        <v>1583333.3333333333</v>
      </c>
      <c r="CZ44" s="5">
        <f>'Модель инвестиций'!CY22</f>
        <v>1583333.3333333333</v>
      </c>
      <c r="DA44" s="5">
        <f>'Модель инвестиций'!CZ22</f>
        <v>1583333.3333333333</v>
      </c>
      <c r="DB44" s="5">
        <f>'Модель инвестиций'!DA22</f>
        <v>1583333.3333333333</v>
      </c>
      <c r="DC44" s="5">
        <f>'Модель инвестиций'!DB22</f>
        <v>1583333.3333333333</v>
      </c>
      <c r="DD44" s="5">
        <f>'Модель инвестиций'!DC22</f>
        <v>1583333.3333333333</v>
      </c>
      <c r="DE44" s="5">
        <f>'Модель инвестиций'!DD22</f>
        <v>1583333.3333333333</v>
      </c>
      <c r="DF44" s="5">
        <f>'Модель инвестиций'!DE22</f>
        <v>1583333.3333333333</v>
      </c>
      <c r="DG44" s="5">
        <f>'Модель инвестиций'!DF22</f>
        <v>1583333.3333333333</v>
      </c>
      <c r="DH44" s="5">
        <f>'Модель инвестиций'!DG22</f>
        <v>1583333.3333333333</v>
      </c>
      <c r="DI44" s="5">
        <f>'Модель инвестиций'!DH22</f>
        <v>1583333.3333333333</v>
      </c>
      <c r="DJ44" s="5">
        <f>'Модель инвестиций'!DI22</f>
        <v>1583333.3333333333</v>
      </c>
      <c r="DK44" s="5">
        <f>'Модель инвестиций'!DJ22</f>
        <v>1583333.3333333333</v>
      </c>
      <c r="DL44" s="5">
        <f>'Модель инвестиций'!DK22</f>
        <v>1583333.3333333333</v>
      </c>
      <c r="DM44" s="5">
        <f>'Модель инвестиций'!DL22</f>
        <v>1583333.3333333333</v>
      </c>
      <c r="DN44" s="5">
        <f>'Модель инвестиций'!DM22</f>
        <v>1583333.3333333333</v>
      </c>
      <c r="DO44" s="5">
        <f>'Модель инвестиций'!DN22</f>
        <v>1583333.3333333333</v>
      </c>
      <c r="DP44" s="5">
        <f>'Модель инвестиций'!DO22</f>
        <v>1583333.3333333333</v>
      </c>
      <c r="DQ44" s="5">
        <f>'Модель инвестиций'!DP22</f>
        <v>1583333.3333333333</v>
      </c>
      <c r="DR44" s="5">
        <f>'Модель инвестиций'!DQ22</f>
        <v>1583333.3333333333</v>
      </c>
    </row>
    <row r="45" spans="1:122" s="26" customFormat="1" ht="9" customHeight="1" x14ac:dyDescent="0.3">
      <c r="A45" s="23"/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</row>
    <row r="46" spans="1:122" s="7" customFormat="1" ht="18" customHeight="1" x14ac:dyDescent="0.3">
      <c r="A46" s="27">
        <v>7000</v>
      </c>
      <c r="B46" s="28" t="s">
        <v>48</v>
      </c>
      <c r="C46" s="5">
        <f>IF(C42-C44&lt;0,0,(C42-C44)*0.2)</f>
        <v>0</v>
      </c>
      <c r="D46" s="5">
        <f t="shared" ref="D46:BO46" si="20">IF(D42-D44&lt;0,0,(D42-D44)*0.2)</f>
        <v>0</v>
      </c>
      <c r="E46" s="5">
        <f t="shared" si="20"/>
        <v>0</v>
      </c>
      <c r="F46" s="5">
        <f t="shared" si="20"/>
        <v>0</v>
      </c>
      <c r="G46" s="5">
        <f t="shared" si="20"/>
        <v>0</v>
      </c>
      <c r="H46" s="5">
        <f t="shared" si="20"/>
        <v>0</v>
      </c>
      <c r="I46" s="5">
        <f t="shared" si="20"/>
        <v>45309.942090396216</v>
      </c>
      <c r="J46" s="5">
        <f t="shared" si="20"/>
        <v>46450.184557439388</v>
      </c>
      <c r="K46" s="5">
        <f t="shared" si="20"/>
        <v>162970.78295668552</v>
      </c>
      <c r="L46" s="5">
        <f t="shared" si="20"/>
        <v>394871.73728813534</v>
      </c>
      <c r="M46" s="5">
        <f t="shared" si="20"/>
        <v>626772.6916195855</v>
      </c>
      <c r="N46" s="5">
        <f t="shared" si="20"/>
        <v>72421.291902071796</v>
      </c>
      <c r="O46" s="5">
        <f t="shared" si="20"/>
        <v>0</v>
      </c>
      <c r="P46" s="5">
        <f t="shared" si="20"/>
        <v>0</v>
      </c>
      <c r="Q46" s="5">
        <f t="shared" si="20"/>
        <v>0</v>
      </c>
      <c r="R46" s="5">
        <f t="shared" si="20"/>
        <v>0</v>
      </c>
      <c r="S46" s="5">
        <f t="shared" si="20"/>
        <v>0</v>
      </c>
      <c r="T46" s="5">
        <f t="shared" si="20"/>
        <v>0</v>
      </c>
      <c r="U46" s="5">
        <f t="shared" si="20"/>
        <v>0</v>
      </c>
      <c r="V46" s="5">
        <f t="shared" si="20"/>
        <v>0</v>
      </c>
      <c r="W46" s="5">
        <f t="shared" si="20"/>
        <v>0</v>
      </c>
      <c r="X46" s="5">
        <f t="shared" si="20"/>
        <v>0</v>
      </c>
      <c r="Y46" s="5">
        <f t="shared" si="20"/>
        <v>0</v>
      </c>
      <c r="Z46" s="5">
        <f t="shared" si="20"/>
        <v>0</v>
      </c>
      <c r="AA46" s="5">
        <f t="shared" si="20"/>
        <v>0</v>
      </c>
      <c r="AB46" s="5">
        <f t="shared" si="20"/>
        <v>0</v>
      </c>
      <c r="AC46" s="5">
        <f t="shared" si="20"/>
        <v>0</v>
      </c>
      <c r="AD46" s="5">
        <f t="shared" si="20"/>
        <v>0</v>
      </c>
      <c r="AE46" s="5">
        <f t="shared" si="20"/>
        <v>0</v>
      </c>
      <c r="AF46" s="5">
        <f t="shared" si="20"/>
        <v>0</v>
      </c>
      <c r="AG46" s="5">
        <f t="shared" si="20"/>
        <v>0</v>
      </c>
      <c r="AH46" s="5">
        <f t="shared" si="20"/>
        <v>0</v>
      </c>
      <c r="AI46" s="5">
        <f t="shared" si="20"/>
        <v>0</v>
      </c>
      <c r="AJ46" s="5">
        <f t="shared" si="20"/>
        <v>75822.753657250112</v>
      </c>
      <c r="AK46" s="5">
        <f t="shared" si="20"/>
        <v>494636.72864632908</v>
      </c>
      <c r="AL46" s="5">
        <f t="shared" si="20"/>
        <v>472066.52284444496</v>
      </c>
      <c r="AM46" s="5">
        <f t="shared" si="20"/>
        <v>0</v>
      </c>
      <c r="AN46" s="5">
        <f t="shared" si="20"/>
        <v>0</v>
      </c>
      <c r="AO46" s="5">
        <f t="shared" si="20"/>
        <v>0</v>
      </c>
      <c r="AP46" s="5">
        <f t="shared" si="20"/>
        <v>0</v>
      </c>
      <c r="AQ46" s="5">
        <f t="shared" si="20"/>
        <v>0</v>
      </c>
      <c r="AR46" s="5">
        <f t="shared" si="20"/>
        <v>0</v>
      </c>
      <c r="AS46" s="5">
        <f t="shared" si="20"/>
        <v>65857.489611678568</v>
      </c>
      <c r="AT46" s="5">
        <f t="shared" si="20"/>
        <v>82188.704300943762</v>
      </c>
      <c r="AU46" s="5">
        <f t="shared" si="20"/>
        <v>359786.79635631072</v>
      </c>
      <c r="AV46" s="5">
        <f t="shared" si="20"/>
        <v>898651.76577777788</v>
      </c>
      <c r="AW46" s="5">
        <f t="shared" si="20"/>
        <v>1437516.7351992482</v>
      </c>
      <c r="AX46" s="5">
        <f t="shared" si="20"/>
        <v>2254159.48239849</v>
      </c>
      <c r="AY46" s="5">
        <f t="shared" si="20"/>
        <v>0</v>
      </c>
      <c r="AZ46" s="5">
        <f t="shared" si="20"/>
        <v>0</v>
      </c>
      <c r="BA46" s="5">
        <f t="shared" si="20"/>
        <v>218088.22564277449</v>
      </c>
      <c r="BB46" s="5">
        <f t="shared" si="20"/>
        <v>582639.2958754698</v>
      </c>
      <c r="BC46" s="5">
        <f t="shared" si="20"/>
        <v>947190.36610816815</v>
      </c>
      <c r="BD46" s="5">
        <f t="shared" si="20"/>
        <v>1311741.4363408666</v>
      </c>
      <c r="BE46" s="5">
        <f t="shared" si="20"/>
        <v>1663292.5065735634</v>
      </c>
      <c r="BF46" s="5">
        <f t="shared" si="20"/>
        <v>1679623.7212628287</v>
      </c>
      <c r="BG46" s="5">
        <f t="shared" si="20"/>
        <v>2044174.7914955271</v>
      </c>
      <c r="BH46" s="5">
        <f t="shared" si="20"/>
        <v>2756945.7172716586</v>
      </c>
      <c r="BI46" s="5">
        <f t="shared" si="20"/>
        <v>3469716.6430477868</v>
      </c>
      <c r="BJ46" s="5">
        <f t="shared" si="20"/>
        <v>4182487.5688239182</v>
      </c>
      <c r="BK46" s="5">
        <f t="shared" si="20"/>
        <v>1090324.3455555567</v>
      </c>
      <c r="BL46" s="5">
        <f t="shared" si="20"/>
        <v>879395.6732391715</v>
      </c>
      <c r="BM46" s="5">
        <f t="shared" si="20"/>
        <v>1340515.073818268</v>
      </c>
      <c r="BN46" s="5">
        <f t="shared" si="20"/>
        <v>1801634.4743973659</v>
      </c>
      <c r="BO46" s="5">
        <f t="shared" si="20"/>
        <v>2262753.8749764594</v>
      </c>
      <c r="BP46" s="5">
        <f t="shared" ref="BP46:DR46" si="21">IF(BP42-BP44&lt;0,0,(BP42-BP44)*0.2)</f>
        <v>2723873.2755555571</v>
      </c>
      <c r="BQ46" s="5">
        <f t="shared" si="21"/>
        <v>3171992.676134652</v>
      </c>
      <c r="BR46" s="5">
        <f t="shared" si="21"/>
        <v>3177730.6704849349</v>
      </c>
      <c r="BS46" s="5">
        <f t="shared" si="21"/>
        <v>3638850.0710640312</v>
      </c>
      <c r="BT46" s="5">
        <f t="shared" si="21"/>
        <v>4555350.8778719399</v>
      </c>
      <c r="BU46" s="5">
        <f t="shared" si="21"/>
        <v>5471851.68467985</v>
      </c>
      <c r="BV46" s="5">
        <f t="shared" si="21"/>
        <v>6388352.4914877582</v>
      </c>
      <c r="BW46" s="5">
        <f t="shared" si="21"/>
        <v>1954853.4507505819</v>
      </c>
      <c r="BX46" s="5">
        <f t="shared" si="21"/>
        <v>1960591.4451008649</v>
      </c>
      <c r="BY46" s="5">
        <f t="shared" si="21"/>
        <v>2540199.3215836929</v>
      </c>
      <c r="BZ46" s="5">
        <f t="shared" si="21"/>
        <v>3119807.1980665163</v>
      </c>
      <c r="CA46" s="5">
        <f t="shared" si="21"/>
        <v>3699415.0745493369</v>
      </c>
      <c r="CB46" s="5">
        <f t="shared" si="21"/>
        <v>4279022.9510321664</v>
      </c>
      <c r="CC46" s="5">
        <f t="shared" si="21"/>
        <v>4845630.827514993</v>
      </c>
      <c r="CD46" s="5">
        <f t="shared" si="21"/>
        <v>4851368.8218652746</v>
      </c>
      <c r="CE46" s="5">
        <f t="shared" si="21"/>
        <v>5430976.6983480966</v>
      </c>
      <c r="CF46" s="5">
        <f t="shared" si="21"/>
        <v>6584454.4569634618</v>
      </c>
      <c r="CG46" s="5">
        <f t="shared" si="21"/>
        <v>7737932.2155788317</v>
      </c>
      <c r="CH46" s="5">
        <f t="shared" si="21"/>
        <v>8891409.974194197</v>
      </c>
      <c r="CI46" s="5">
        <f t="shared" si="21"/>
        <v>3121254.8299166844</v>
      </c>
      <c r="CJ46" s="5">
        <f t="shared" si="21"/>
        <v>3026992.824266966</v>
      </c>
      <c r="CK46" s="5">
        <f t="shared" si="21"/>
        <v>3721248.341781992</v>
      </c>
      <c r="CL46" s="5">
        <f t="shared" si="21"/>
        <v>4415503.8592970222</v>
      </c>
      <c r="CM46" s="5">
        <f t="shared" si="21"/>
        <v>5109759.3768120473</v>
      </c>
      <c r="CN46" s="5">
        <f t="shared" si="21"/>
        <v>5804014.894327078</v>
      </c>
      <c r="CO46" s="5">
        <f t="shared" si="21"/>
        <v>6485270.4118421078</v>
      </c>
      <c r="CP46" s="5">
        <f t="shared" si="21"/>
        <v>6491008.4061923912</v>
      </c>
      <c r="CQ46" s="5">
        <f t="shared" si="21"/>
        <v>7185263.9237074153</v>
      </c>
      <c r="CR46" s="5">
        <f t="shared" si="21"/>
        <v>8568036.9643871933</v>
      </c>
      <c r="CS46" s="5">
        <f t="shared" si="21"/>
        <v>9950810.0050669648</v>
      </c>
      <c r="CT46" s="5">
        <f t="shared" si="21"/>
        <v>11333583.045746742</v>
      </c>
      <c r="CU46" s="5">
        <f t="shared" si="21"/>
        <v>4069147.1424675579</v>
      </c>
      <c r="CV46" s="5">
        <f t="shared" si="21"/>
        <v>4408218.4701511627</v>
      </c>
      <c r="CW46" s="5">
        <f t="shared" si="21"/>
        <v>5252074.6439041877</v>
      </c>
      <c r="CX46" s="5">
        <f t="shared" si="21"/>
        <v>6095930.8176572099</v>
      </c>
      <c r="CY46" s="5">
        <f t="shared" si="21"/>
        <v>6938646.7489431892</v>
      </c>
      <c r="CZ46" s="5">
        <f t="shared" si="21"/>
        <v>7781362.6802291712</v>
      </c>
      <c r="DA46" s="5">
        <f t="shared" si="21"/>
        <v>8611078.6115151513</v>
      </c>
      <c r="DB46" s="5">
        <f t="shared" si="21"/>
        <v>8615676.3633983936</v>
      </c>
      <c r="DC46" s="5">
        <f t="shared" si="21"/>
        <v>9458392.2946843673</v>
      </c>
      <c r="DD46" s="5">
        <f t="shared" si="21"/>
        <v>11139226.405373093</v>
      </c>
      <c r="DE46" s="5">
        <f t="shared" si="21"/>
        <v>12820060.516061809</v>
      </c>
      <c r="DF46" s="5">
        <f t="shared" si="21"/>
        <v>14500894.626750538</v>
      </c>
      <c r="DG46" s="5">
        <f t="shared" si="21"/>
        <v>5720377.7575689908</v>
      </c>
      <c r="DH46" s="5">
        <f t="shared" si="21"/>
        <v>5724975.5094522294</v>
      </c>
      <c r="DI46" s="5">
        <f t="shared" si="21"/>
        <v>6703897.2178364005</v>
      </c>
      <c r="DJ46" s="5">
        <f t="shared" si="21"/>
        <v>7682818.9262205735</v>
      </c>
      <c r="DK46" s="5">
        <f t="shared" si="21"/>
        <v>8661740.634604739</v>
      </c>
      <c r="DL46" s="5">
        <f t="shared" si="21"/>
        <v>9640662.3429889102</v>
      </c>
      <c r="DM46" s="5">
        <f t="shared" si="21"/>
        <v>10606584.051373079</v>
      </c>
      <c r="DN46" s="5">
        <f t="shared" si="21"/>
        <v>10611181.80325632</v>
      </c>
      <c r="DO46" s="5">
        <f t="shared" si="21"/>
        <v>11590103.511640489</v>
      </c>
      <c r="DP46" s="5">
        <f t="shared" si="21"/>
        <v>13543349.176525597</v>
      </c>
      <c r="DQ46" s="5">
        <f t="shared" si="21"/>
        <v>15496594.841410695</v>
      </c>
      <c r="DR46" s="5">
        <f t="shared" si="21"/>
        <v>17449840.506295796</v>
      </c>
    </row>
    <row r="47" spans="1:122" s="26" customFormat="1" ht="9" customHeight="1" x14ac:dyDescent="0.3">
      <c r="A47" s="33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</row>
    <row r="48" spans="1:122" s="4" customFormat="1" ht="18" customHeight="1" x14ac:dyDescent="0.3">
      <c r="A48" s="19">
        <v>8000</v>
      </c>
      <c r="B48" s="20" t="s">
        <v>73</v>
      </c>
      <c r="C48" s="9">
        <f>C42-C44-C46</f>
        <v>-2062746.4406779669</v>
      </c>
      <c r="D48" s="9">
        <f t="shared" ref="D48:BO48" si="22">D42-D44-D46</f>
        <v>-2062746.4406779669</v>
      </c>
      <c r="E48" s="9">
        <f t="shared" si="22"/>
        <v>-1485844.6610169485</v>
      </c>
      <c r="F48" s="9">
        <f t="shared" si="22"/>
        <v>-1456259.2655367199</v>
      </c>
      <c r="G48" s="9">
        <f t="shared" si="22"/>
        <v>-873656.27354048938</v>
      </c>
      <c r="H48" s="9">
        <f t="shared" si="22"/>
        <v>-291053.28154425509</v>
      </c>
      <c r="I48" s="9">
        <f t="shared" si="22"/>
        <v>181239.76836158484</v>
      </c>
      <c r="J48" s="9">
        <f t="shared" si="22"/>
        <v>185800.73822975755</v>
      </c>
      <c r="K48" s="9">
        <f t="shared" si="22"/>
        <v>651883.13182674197</v>
      </c>
      <c r="L48" s="9">
        <f t="shared" si="22"/>
        <v>1579486.9491525411</v>
      </c>
      <c r="M48" s="9">
        <f t="shared" si="22"/>
        <v>2507090.766478342</v>
      </c>
      <c r="N48" s="9">
        <f t="shared" si="22"/>
        <v>289685.16760828719</v>
      </c>
      <c r="O48" s="9">
        <f t="shared" si="22"/>
        <v>-5966789.4107306944</v>
      </c>
      <c r="P48" s="9">
        <f t="shared" si="22"/>
        <v>-5908122.096700565</v>
      </c>
      <c r="Q48" s="9">
        <f t="shared" si="22"/>
        <v>-5173088.692094163</v>
      </c>
      <c r="R48" s="9">
        <f t="shared" si="22"/>
        <v>-5193388.6208210941</v>
      </c>
      <c r="S48" s="9">
        <f t="shared" si="22"/>
        <v>-4380355.2162146848</v>
      </c>
      <c r="T48" s="9">
        <f t="shared" si="22"/>
        <v>-3567321.8116082908</v>
      </c>
      <c r="U48" s="9">
        <f t="shared" si="22"/>
        <v>-6152621.7403352149</v>
      </c>
      <c r="V48" s="9">
        <f t="shared" si="22"/>
        <v>-6093954.4263050891</v>
      </c>
      <c r="W48" s="9">
        <f t="shared" si="22"/>
        <v>-5280921.0216986798</v>
      </c>
      <c r="X48" s="9">
        <f t="shared" si="22"/>
        <v>-3713521.5265160091</v>
      </c>
      <c r="Y48" s="9">
        <f t="shared" si="22"/>
        <v>-2146122.0313333347</v>
      </c>
      <c r="Z48" s="9">
        <f t="shared" si="22"/>
        <v>-578722.53615065664</v>
      </c>
      <c r="AA48" s="9">
        <f t="shared" si="22"/>
        <v>-8128002.3016459532</v>
      </c>
      <c r="AB48" s="9">
        <f t="shared" si="22"/>
        <v>-8069334.98761582</v>
      </c>
      <c r="AC48" s="9">
        <f t="shared" si="22"/>
        <v>-7090466.3931280635</v>
      </c>
      <c r="AD48" s="9">
        <f t="shared" si="22"/>
        <v>-6014097.7986403033</v>
      </c>
      <c r="AE48" s="9">
        <f t="shared" si="22"/>
        <v>-4937729.2041525431</v>
      </c>
      <c r="AF48" s="9">
        <f t="shared" si="22"/>
        <v>-3861360.6096647792</v>
      </c>
      <c r="AG48" s="9">
        <f t="shared" si="22"/>
        <v>-2849992.0151770227</v>
      </c>
      <c r="AH48" s="9">
        <f t="shared" si="22"/>
        <v>-2791324.7011468895</v>
      </c>
      <c r="AI48" s="9">
        <f t="shared" si="22"/>
        <v>-1714956.106659133</v>
      </c>
      <c r="AJ48" s="9">
        <f t="shared" si="22"/>
        <v>303291.01462900045</v>
      </c>
      <c r="AK48" s="9">
        <f t="shared" si="22"/>
        <v>1978546.9145853161</v>
      </c>
      <c r="AL48" s="9">
        <f t="shared" si="22"/>
        <v>1888266.0913777798</v>
      </c>
      <c r="AM48" s="9">
        <f t="shared" si="22"/>
        <v>-9127320.9267721251</v>
      </c>
      <c r="AN48" s="9">
        <f t="shared" si="22"/>
        <v>-10712331.519992463</v>
      </c>
      <c r="AO48" s="9">
        <f t="shared" si="22"/>
        <v>-9324341.0597156323</v>
      </c>
      <c r="AP48" s="9">
        <f t="shared" si="22"/>
        <v>-7103017.2661054591</v>
      </c>
      <c r="AQ48" s="9">
        <f t="shared" si="22"/>
        <v>-5715026.8058286244</v>
      </c>
      <c r="AR48" s="9">
        <f t="shared" si="22"/>
        <v>-4327036.3455517879</v>
      </c>
      <c r="AS48" s="9">
        <f t="shared" si="22"/>
        <v>263429.95844671427</v>
      </c>
      <c r="AT48" s="9">
        <f t="shared" si="22"/>
        <v>328754.81720377505</v>
      </c>
      <c r="AU48" s="9">
        <f t="shared" si="22"/>
        <v>1439147.1854252429</v>
      </c>
      <c r="AV48" s="9">
        <f t="shared" si="22"/>
        <v>3594607.0631111115</v>
      </c>
      <c r="AW48" s="9">
        <f t="shared" si="22"/>
        <v>5750066.9407969918</v>
      </c>
      <c r="AX48" s="9">
        <f t="shared" si="22"/>
        <v>9016637.9295939598</v>
      </c>
      <c r="AY48" s="9">
        <f t="shared" si="22"/>
        <v>-813970.29639595258</v>
      </c>
      <c r="AZ48" s="9">
        <f t="shared" si="22"/>
        <v>-732314.22294962662</v>
      </c>
      <c r="BA48" s="9">
        <f t="shared" si="22"/>
        <v>872352.90257109795</v>
      </c>
      <c r="BB48" s="9">
        <f t="shared" si="22"/>
        <v>2330557.1835018792</v>
      </c>
      <c r="BC48" s="9">
        <f t="shared" si="22"/>
        <v>3788761.4644326726</v>
      </c>
      <c r="BD48" s="9">
        <f t="shared" si="22"/>
        <v>5246965.7453634655</v>
      </c>
      <c r="BE48" s="9">
        <f t="shared" si="22"/>
        <v>6653170.0262942528</v>
      </c>
      <c r="BF48" s="9">
        <f t="shared" si="22"/>
        <v>6718494.8850513147</v>
      </c>
      <c r="BG48" s="9">
        <f t="shared" si="22"/>
        <v>8176699.1659821076</v>
      </c>
      <c r="BH48" s="9">
        <f t="shared" si="22"/>
        <v>11027782.869086634</v>
      </c>
      <c r="BI48" s="9">
        <f t="shared" si="22"/>
        <v>13878866.572191145</v>
      </c>
      <c r="BJ48" s="9">
        <f t="shared" si="22"/>
        <v>16729950.275295671</v>
      </c>
      <c r="BK48" s="9">
        <f t="shared" si="22"/>
        <v>4361297.3822222268</v>
      </c>
      <c r="BL48" s="9">
        <f t="shared" si="22"/>
        <v>3517582.692956686</v>
      </c>
      <c r="BM48" s="9">
        <f t="shared" si="22"/>
        <v>5362060.2952730712</v>
      </c>
      <c r="BN48" s="9">
        <f t="shared" si="22"/>
        <v>7206537.8975894628</v>
      </c>
      <c r="BO48" s="9">
        <f t="shared" si="22"/>
        <v>9051015.4999058358</v>
      </c>
      <c r="BP48" s="9">
        <f t="shared" ref="BP48:DR48" si="23">BP42-BP44-BP46</f>
        <v>10895493.102222228</v>
      </c>
      <c r="BQ48" s="9">
        <f t="shared" si="23"/>
        <v>12687970.704538608</v>
      </c>
      <c r="BR48" s="9">
        <f t="shared" si="23"/>
        <v>12710922.68193974</v>
      </c>
      <c r="BS48" s="9">
        <f t="shared" si="23"/>
        <v>14555400.284256125</v>
      </c>
      <c r="BT48" s="9">
        <f t="shared" si="23"/>
        <v>18221403.51148776</v>
      </c>
      <c r="BU48" s="9">
        <f t="shared" si="23"/>
        <v>21887406.738719396</v>
      </c>
      <c r="BV48" s="9">
        <f t="shared" si="23"/>
        <v>25553409.965951033</v>
      </c>
      <c r="BW48" s="9">
        <f t="shared" si="23"/>
        <v>7819413.8030023277</v>
      </c>
      <c r="BX48" s="9">
        <f t="shared" si="23"/>
        <v>7842365.7804034594</v>
      </c>
      <c r="BY48" s="9">
        <f t="shared" si="23"/>
        <v>10160797.286334772</v>
      </c>
      <c r="BZ48" s="9">
        <f t="shared" si="23"/>
        <v>12479228.792266065</v>
      </c>
      <c r="CA48" s="9">
        <f t="shared" si="23"/>
        <v>14797660.298197348</v>
      </c>
      <c r="CB48" s="9">
        <f t="shared" si="23"/>
        <v>17116091.804128665</v>
      </c>
      <c r="CC48" s="9">
        <f t="shared" si="23"/>
        <v>19382523.310059972</v>
      </c>
      <c r="CD48" s="9">
        <f t="shared" si="23"/>
        <v>19405475.287461095</v>
      </c>
      <c r="CE48" s="9">
        <f t="shared" si="23"/>
        <v>21723906.793392383</v>
      </c>
      <c r="CF48" s="9">
        <f t="shared" si="23"/>
        <v>26337817.827853847</v>
      </c>
      <c r="CG48" s="9">
        <f t="shared" si="23"/>
        <v>30951728.862315327</v>
      </c>
      <c r="CH48" s="9">
        <f t="shared" si="23"/>
        <v>35565639.896776788</v>
      </c>
      <c r="CI48" s="9">
        <f t="shared" si="23"/>
        <v>12485019.319666738</v>
      </c>
      <c r="CJ48" s="9">
        <f t="shared" si="23"/>
        <v>12107971.297067862</v>
      </c>
      <c r="CK48" s="9">
        <f t="shared" si="23"/>
        <v>14884993.367127966</v>
      </c>
      <c r="CL48" s="9">
        <f t="shared" si="23"/>
        <v>17662015.437188089</v>
      </c>
      <c r="CM48" s="9">
        <f t="shared" si="23"/>
        <v>20439037.507248186</v>
      </c>
      <c r="CN48" s="9">
        <f t="shared" si="23"/>
        <v>23216059.577308308</v>
      </c>
      <c r="CO48" s="9">
        <f t="shared" si="23"/>
        <v>25941081.647368431</v>
      </c>
      <c r="CP48" s="9">
        <f t="shared" si="23"/>
        <v>25964033.624769561</v>
      </c>
      <c r="CQ48" s="9">
        <f t="shared" si="23"/>
        <v>28741055.694829661</v>
      </c>
      <c r="CR48" s="9">
        <f t="shared" si="23"/>
        <v>34272147.857548773</v>
      </c>
      <c r="CS48" s="9">
        <f t="shared" si="23"/>
        <v>39803240.020267859</v>
      </c>
      <c r="CT48" s="9">
        <f t="shared" si="23"/>
        <v>45334332.18298696</v>
      </c>
      <c r="CU48" s="9">
        <f t="shared" si="23"/>
        <v>16276588.56987023</v>
      </c>
      <c r="CV48" s="9">
        <f t="shared" si="23"/>
        <v>17632873.880604651</v>
      </c>
      <c r="CW48" s="9">
        <f t="shared" si="23"/>
        <v>21008298.575616751</v>
      </c>
      <c r="CX48" s="9">
        <f t="shared" si="23"/>
        <v>24383723.270628836</v>
      </c>
      <c r="CY48" s="9">
        <f t="shared" si="23"/>
        <v>27754586.995772757</v>
      </c>
      <c r="CZ48" s="9">
        <f t="shared" si="23"/>
        <v>31125450.720916681</v>
      </c>
      <c r="DA48" s="9">
        <f t="shared" si="23"/>
        <v>34444314.446060605</v>
      </c>
      <c r="DB48" s="9">
        <f t="shared" si="23"/>
        <v>34462705.453593567</v>
      </c>
      <c r="DC48" s="9">
        <f t="shared" si="23"/>
        <v>37833569.178737469</v>
      </c>
      <c r="DD48" s="9">
        <f t="shared" si="23"/>
        <v>44556905.621492371</v>
      </c>
      <c r="DE48" s="9">
        <f t="shared" si="23"/>
        <v>51280242.064247236</v>
      </c>
      <c r="DF48" s="9">
        <f t="shared" si="23"/>
        <v>58003578.507002153</v>
      </c>
      <c r="DG48" s="9">
        <f t="shared" si="23"/>
        <v>22881511.030275963</v>
      </c>
      <c r="DH48" s="9">
        <f t="shared" si="23"/>
        <v>22899902.037808917</v>
      </c>
      <c r="DI48" s="9">
        <f t="shared" si="23"/>
        <v>26815588.871345602</v>
      </c>
      <c r="DJ48" s="9">
        <f t="shared" si="23"/>
        <v>30731275.704882294</v>
      </c>
      <c r="DK48" s="9">
        <f t="shared" si="23"/>
        <v>34646962.538418956</v>
      </c>
      <c r="DL48" s="9">
        <f t="shared" si="23"/>
        <v>38562649.371955641</v>
      </c>
      <c r="DM48" s="9">
        <f t="shared" si="23"/>
        <v>42426336.20549231</v>
      </c>
      <c r="DN48" s="9">
        <f t="shared" si="23"/>
        <v>42444727.213025279</v>
      </c>
      <c r="DO48" s="9">
        <f t="shared" si="23"/>
        <v>46360414.046561949</v>
      </c>
      <c r="DP48" s="9">
        <f t="shared" si="23"/>
        <v>54173396.706102386</v>
      </c>
      <c r="DQ48" s="9">
        <f t="shared" si="23"/>
        <v>61986379.365642771</v>
      </c>
      <c r="DR48" s="9">
        <f t="shared" si="23"/>
        <v>69799362.025183186</v>
      </c>
    </row>
    <row r="49" spans="1:122" s="57" customFormat="1" ht="18" customHeight="1" thickBot="1" x14ac:dyDescent="0.35">
      <c r="A49" s="54">
        <v>8001</v>
      </c>
      <c r="B49" s="55" t="s">
        <v>135</v>
      </c>
      <c r="C49" s="56">
        <f>C48/C4</f>
        <v>-0.10955738478213124</v>
      </c>
      <c r="D49" s="56">
        <f t="shared" ref="D49:BO49" si="24">D48/D4</f>
        <v>-0.10955738478213124</v>
      </c>
      <c r="E49" s="56">
        <f t="shared" si="24"/>
        <v>-7.2846235280528929E-2</v>
      </c>
      <c r="F49" s="56">
        <f t="shared" si="24"/>
        <v>-6.6296060527029035E-2</v>
      </c>
      <c r="G49" s="56">
        <f t="shared" si="24"/>
        <v>-3.7121575251348606E-2</v>
      </c>
      <c r="H49" s="56">
        <f t="shared" si="24"/>
        <v>-1.1593900635128071E-2</v>
      </c>
      <c r="I49" s="56">
        <f t="shared" si="24"/>
        <v>6.7948775301460203E-3</v>
      </c>
      <c r="J49" s="56">
        <f t="shared" si="24"/>
        <v>6.9658732887098391E-3</v>
      </c>
      <c r="K49" s="56">
        <f t="shared" si="24"/>
        <v>2.3082045599700517E-2</v>
      </c>
      <c r="L49" s="56">
        <f t="shared" si="24"/>
        <v>5.0334192133605515E-2</v>
      </c>
      <c r="M49" s="56">
        <f t="shared" si="24"/>
        <v>7.2631402934073289E-2</v>
      </c>
      <c r="N49" s="56">
        <f t="shared" si="24"/>
        <v>7.6929351924869124E-3</v>
      </c>
      <c r="O49" s="56">
        <f t="shared" si="24"/>
        <v>-0.23955413218084315</v>
      </c>
      <c r="P49" s="56">
        <f t="shared" si="24"/>
        <v>-0.23719876205925081</v>
      </c>
      <c r="Q49" s="56">
        <f t="shared" si="24"/>
        <v>-0.19171265179131566</v>
      </c>
      <c r="R49" s="56">
        <f t="shared" si="24"/>
        <v>-0.17871746215351927</v>
      </c>
      <c r="S49" s="56">
        <f t="shared" si="24"/>
        <v>-0.14068969024809433</v>
      </c>
      <c r="T49" s="56">
        <f t="shared" si="24"/>
        <v>-0.10741538983084795</v>
      </c>
      <c r="U49" s="56">
        <f t="shared" si="24"/>
        <v>-0.17436346734484751</v>
      </c>
      <c r="V49" s="56">
        <f t="shared" si="24"/>
        <v>-0.17270085314137065</v>
      </c>
      <c r="W49" s="56">
        <f t="shared" si="24"/>
        <v>-0.14134529927641365</v>
      </c>
      <c r="X49" s="56">
        <f t="shared" si="24"/>
        <v>-8.9454079778942611E-2</v>
      </c>
      <c r="Y49" s="56">
        <f t="shared" si="24"/>
        <v>-4.6997627462829851E-2</v>
      </c>
      <c r="Z49" s="56">
        <f t="shared" si="24"/>
        <v>-1.1617250532735816E-2</v>
      </c>
      <c r="AA49" s="56">
        <f t="shared" si="24"/>
        <v>-0.24372048008923203</v>
      </c>
      <c r="AB49" s="56">
        <f t="shared" si="24"/>
        <v>-0.24196132385251759</v>
      </c>
      <c r="AC49" s="56">
        <f t="shared" si="24"/>
        <v>-0.19625507844157566</v>
      </c>
      <c r="AD49" s="56">
        <f t="shared" si="24"/>
        <v>-0.15457238340714538</v>
      </c>
      <c r="AE49" s="56">
        <f t="shared" si="24"/>
        <v>-0.11844738104397248</v>
      </c>
      <c r="AF49" s="56">
        <f t="shared" si="24"/>
        <v>-8.6838003976196079E-2</v>
      </c>
      <c r="AG49" s="56">
        <f t="shared" si="24"/>
        <v>-6.0323172663480598E-2</v>
      </c>
      <c r="AH49" s="56">
        <f t="shared" si="24"/>
        <v>-5.9081415319917459E-2</v>
      </c>
      <c r="AI49" s="56">
        <f t="shared" si="24"/>
        <v>-3.4282300466563886E-2</v>
      </c>
      <c r="AJ49" s="56">
        <f t="shared" si="24"/>
        <v>5.4565608336868861E-3</v>
      </c>
      <c r="AK49" s="56">
        <f t="shared" si="24"/>
        <v>3.2360343639363569E-2</v>
      </c>
      <c r="AL49" s="56">
        <f t="shared" si="24"/>
        <v>2.8310100148077957E-2</v>
      </c>
      <c r="AM49" s="56">
        <f t="shared" si="24"/>
        <v>-0.2145312619553931</v>
      </c>
      <c r="AN49" s="56">
        <f t="shared" si="24"/>
        <v>-0.25178582170017449</v>
      </c>
      <c r="AO49" s="56">
        <f t="shared" si="24"/>
        <v>-0.20230346000932187</v>
      </c>
      <c r="AP49" s="56">
        <f t="shared" si="24"/>
        <v>-0.14310122355389762</v>
      </c>
      <c r="AQ49" s="56">
        <f t="shared" si="24"/>
        <v>-0.10746214996491042</v>
      </c>
      <c r="AR49" s="56">
        <f t="shared" si="24"/>
        <v>-7.6277960574546583E-2</v>
      </c>
      <c r="AS49" s="56">
        <f t="shared" si="24"/>
        <v>4.3706371653790309E-3</v>
      </c>
      <c r="AT49" s="56">
        <f t="shared" si="24"/>
        <v>5.4544594352158833E-3</v>
      </c>
      <c r="AU49" s="56">
        <f t="shared" si="24"/>
        <v>2.255076192352214E-2</v>
      </c>
      <c r="AV49" s="56">
        <f t="shared" si="24"/>
        <v>5.0693227224281358E-2</v>
      </c>
      <c r="AW49" s="56">
        <f t="shared" si="24"/>
        <v>7.3718880652175425E-2</v>
      </c>
      <c r="AX49" s="56">
        <f t="shared" si="24"/>
        <v>0.10596486795795937</v>
      </c>
      <c r="AY49" s="56">
        <f t="shared" si="24"/>
        <v>-1.4660266369487408E-2</v>
      </c>
      <c r="AZ49" s="56">
        <f t="shared" si="24"/>
        <v>-1.3189574143112549E-2</v>
      </c>
      <c r="BA49" s="56">
        <f t="shared" si="24"/>
        <v>1.4503185730313379E-2</v>
      </c>
      <c r="BB49" s="56">
        <f t="shared" si="24"/>
        <v>3.5978767197287452E-2</v>
      </c>
      <c r="BC49" s="56">
        <f t="shared" si="24"/>
        <v>5.4590937801998501E-2</v>
      </c>
      <c r="BD49" s="56">
        <f t="shared" si="24"/>
        <v>7.0876587081120657E-2</v>
      </c>
      <c r="BE49" s="56">
        <f t="shared" si="24"/>
        <v>8.4585174857694581E-2</v>
      </c>
      <c r="BF49" s="56">
        <f t="shared" si="24"/>
        <v>8.5415683409059223E-2</v>
      </c>
      <c r="BG49" s="56">
        <f t="shared" si="24"/>
        <v>9.817933023455333E-2</v>
      </c>
      <c r="BH49" s="56">
        <f t="shared" si="24"/>
        <v>0.11917159756923339</v>
      </c>
      <c r="BI49" s="56">
        <f t="shared" si="24"/>
        <v>0.13634708902488055</v>
      </c>
      <c r="BJ49" s="56">
        <f t="shared" si="24"/>
        <v>0.15065999857125331</v>
      </c>
      <c r="BK49" s="56">
        <f t="shared" si="24"/>
        <v>6.1387029629463914E-2</v>
      </c>
      <c r="BL49" s="56">
        <f t="shared" si="24"/>
        <v>4.9511403161092399E-2</v>
      </c>
      <c r="BM49" s="56">
        <f t="shared" si="24"/>
        <v>6.9667544813115975E-2</v>
      </c>
      <c r="BN49" s="56">
        <f t="shared" si="24"/>
        <v>8.6944237657707674E-2</v>
      </c>
      <c r="BO49" s="56">
        <f t="shared" si="24"/>
        <v>0.10191737145635363</v>
      </c>
      <c r="BP49" s="56">
        <f t="shared" ref="BP49:DR49" si="25">BP48/BP4</f>
        <v>0.11501886353016903</v>
      </c>
      <c r="BQ49" s="56">
        <f t="shared" si="25"/>
        <v>0.12606235341300334</v>
      </c>
      <c r="BR49" s="56">
        <f t="shared" si="25"/>
        <v>0.12629039463047195</v>
      </c>
      <c r="BS49" s="56">
        <f t="shared" si="25"/>
        <v>0.13658210851974567</v>
      </c>
      <c r="BT49" s="56">
        <f t="shared" si="25"/>
        <v>0.15388418709666266</v>
      </c>
      <c r="BU49" s="56">
        <f t="shared" si="25"/>
        <v>0.1680404332050493</v>
      </c>
      <c r="BV49" s="56">
        <f t="shared" si="25"/>
        <v>0.17983730496203815</v>
      </c>
      <c r="BW49" s="56">
        <f t="shared" si="25"/>
        <v>8.8350652464454504E-2</v>
      </c>
      <c r="BX49" s="56">
        <f t="shared" si="25"/>
        <v>8.8609984203358097E-2</v>
      </c>
      <c r="BY49" s="56">
        <f t="shared" si="25"/>
        <v>0.10597446805602877</v>
      </c>
      <c r="BZ49" s="56">
        <f t="shared" si="25"/>
        <v>0.12085831135831773</v>
      </c>
      <c r="CA49" s="56">
        <f t="shared" si="25"/>
        <v>0.13375764222030143</v>
      </c>
      <c r="CB49" s="56">
        <f t="shared" si="25"/>
        <v>0.14504455672453745</v>
      </c>
      <c r="CC49" s="56">
        <f t="shared" si="25"/>
        <v>0.15458886341345621</v>
      </c>
      <c r="CD49" s="56">
        <f t="shared" si="25"/>
        <v>0.15477192111150573</v>
      </c>
      <c r="CE49" s="56">
        <f t="shared" si="25"/>
        <v>0.16363727406575954</v>
      </c>
      <c r="CF49" s="56">
        <f t="shared" si="25"/>
        <v>0.17855277504464892</v>
      </c>
      <c r="CG49" s="56">
        <f t="shared" si="25"/>
        <v>0.19075636675464941</v>
      </c>
      <c r="CH49" s="56">
        <f t="shared" si="25"/>
        <v>0.20092602651298311</v>
      </c>
      <c r="CI49" s="56">
        <f t="shared" si="25"/>
        <v>0.11846989304288859</v>
      </c>
      <c r="CJ49" s="56">
        <f t="shared" si="25"/>
        <v>0.11489209810596303</v>
      </c>
      <c r="CK49" s="56">
        <f t="shared" si="25"/>
        <v>0.13037830085655946</v>
      </c>
      <c r="CL49" s="56">
        <f t="shared" si="25"/>
        <v>0.14365218892849943</v>
      </c>
      <c r="CM49" s="56">
        <f t="shared" si="25"/>
        <v>0.15515622525751388</v>
      </c>
      <c r="CN49" s="56">
        <f t="shared" si="25"/>
        <v>0.16522225704540164</v>
      </c>
      <c r="CO49" s="56">
        <f t="shared" si="25"/>
        <v>0.17375574902029794</v>
      </c>
      <c r="CP49" s="56">
        <f t="shared" si="25"/>
        <v>0.17390948347435972</v>
      </c>
      <c r="CQ49" s="56">
        <f t="shared" si="25"/>
        <v>0.18181521960710176</v>
      </c>
      <c r="CR49" s="56">
        <f t="shared" si="25"/>
        <v>0.19512429674681089</v>
      </c>
      <c r="CS49" s="56">
        <f t="shared" si="25"/>
        <v>0.20601354167930011</v>
      </c>
      <c r="CT49" s="56">
        <f t="shared" si="25"/>
        <v>0.21508791245637451</v>
      </c>
      <c r="CU49" s="56">
        <f t="shared" si="25"/>
        <v>0.12924431084903937</v>
      </c>
      <c r="CV49" s="56">
        <f t="shared" si="25"/>
        <v>0.14001389930107105</v>
      </c>
      <c r="CW49" s="56">
        <f t="shared" si="25"/>
        <v>0.15398443513058527</v>
      </c>
      <c r="CX49" s="56">
        <f t="shared" si="25"/>
        <v>0.16595918012731165</v>
      </c>
      <c r="CY49" s="56">
        <f t="shared" si="25"/>
        <v>0.17630831933952162</v>
      </c>
      <c r="CZ49" s="56">
        <f t="shared" si="25"/>
        <v>0.18536381615020536</v>
      </c>
      <c r="DA49" s="56">
        <f t="shared" si="25"/>
        <v>0.1930624972023508</v>
      </c>
      <c r="DB49" s="56">
        <f t="shared" si="25"/>
        <v>0.19316557992870151</v>
      </c>
      <c r="DC49" s="56">
        <f t="shared" si="25"/>
        <v>0.20027839594991029</v>
      </c>
      <c r="DD49" s="56">
        <f t="shared" si="25"/>
        <v>0.21228256286856734</v>
      </c>
      <c r="DE49" s="56">
        <f t="shared" si="25"/>
        <v>0.22210415398383207</v>
      </c>
      <c r="DF49" s="56">
        <f t="shared" si="25"/>
        <v>0.23028881324655287</v>
      </c>
      <c r="DG49" s="56">
        <f t="shared" si="25"/>
        <v>0.15910769415585124</v>
      </c>
      <c r="DH49" s="56">
        <f t="shared" si="25"/>
        <v>0.15923557691664877</v>
      </c>
      <c r="DI49" s="56">
        <f t="shared" si="25"/>
        <v>0.17212014903570938</v>
      </c>
      <c r="DJ49" s="56">
        <f t="shared" si="25"/>
        <v>0.18316406799490417</v>
      </c>
      <c r="DK49" s="56">
        <f t="shared" si="25"/>
        <v>0.19273546442620623</v>
      </c>
      <c r="DL49" s="56">
        <f t="shared" si="25"/>
        <v>0.20111043630359562</v>
      </c>
      <c r="DM49" s="56">
        <f t="shared" si="25"/>
        <v>0.20824488124278881</v>
      </c>
      <c r="DN49" s="56">
        <f t="shared" si="25"/>
        <v>0.20833515142688125</v>
      </c>
      <c r="DO49" s="56">
        <f t="shared" si="25"/>
        <v>0.21491292159563427</v>
      </c>
      <c r="DP49" s="56">
        <f t="shared" si="25"/>
        <v>0.22601840122603606</v>
      </c>
      <c r="DQ49" s="56">
        <f t="shared" si="25"/>
        <v>0.23510470274181913</v>
      </c>
      <c r="DR49" s="56">
        <f t="shared" si="25"/>
        <v>0.24267662067163848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R71"/>
  <sheetViews>
    <sheetView workbookViewId="0">
      <pane xSplit="2" ySplit="4" topLeftCell="C5" activePane="bottomRight" state="frozen"/>
      <selection activeCell="C48" sqref="C48"/>
      <selection pane="topRight" activeCell="C48" sqref="C48"/>
      <selection pane="bottomLeft" activeCell="C48" sqref="C48"/>
      <selection pane="bottomRight" activeCell="B6" sqref="B6"/>
    </sheetView>
  </sheetViews>
  <sheetFormatPr defaultRowHeight="14.4" x14ac:dyDescent="0.3"/>
  <cols>
    <col min="1" max="1" width="8.109375" style="16" customWidth="1"/>
    <col min="2" max="2" width="45.33203125" customWidth="1"/>
    <col min="3" max="122" width="13.6640625" customWidth="1"/>
  </cols>
  <sheetData>
    <row r="1" spans="1:122" ht="18" x14ac:dyDescent="0.35">
      <c r="A1" s="15" t="s">
        <v>159</v>
      </c>
    </row>
    <row r="2" spans="1:122" x14ac:dyDescent="0.3">
      <c r="A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</row>
    <row r="3" spans="1:122" ht="15" thickBot="1" x14ac:dyDescent="0.35">
      <c r="A3" s="17"/>
      <c r="B3" s="148" t="s">
        <v>186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</row>
    <row r="4" spans="1:122" s="30" customFormat="1" ht="19.95" customHeight="1" x14ac:dyDescent="0.3">
      <c r="A4" s="163" t="s">
        <v>34</v>
      </c>
      <c r="B4" s="29" t="s">
        <v>35</v>
      </c>
      <c r="C4" s="29">
        <v>42005</v>
      </c>
      <c r="D4" s="29">
        <v>42036</v>
      </c>
      <c r="E4" s="29">
        <v>42064</v>
      </c>
      <c r="F4" s="29">
        <v>42095</v>
      </c>
      <c r="G4" s="29">
        <v>42125</v>
      </c>
      <c r="H4" s="29">
        <v>42156</v>
      </c>
      <c r="I4" s="29">
        <v>42186</v>
      </c>
      <c r="J4" s="29">
        <v>42217</v>
      </c>
      <c r="K4" s="29">
        <v>42248</v>
      </c>
      <c r="L4" s="29">
        <v>42278</v>
      </c>
      <c r="M4" s="29">
        <v>42309</v>
      </c>
      <c r="N4" s="29">
        <v>42339</v>
      </c>
      <c r="O4" s="29">
        <v>42370</v>
      </c>
      <c r="P4" s="29">
        <v>42401</v>
      </c>
      <c r="Q4" s="29">
        <v>42430</v>
      </c>
      <c r="R4" s="29">
        <v>42461</v>
      </c>
      <c r="S4" s="29">
        <v>42491</v>
      </c>
      <c r="T4" s="29">
        <v>42522</v>
      </c>
      <c r="U4" s="29">
        <v>42552</v>
      </c>
      <c r="V4" s="29">
        <v>42583</v>
      </c>
      <c r="W4" s="29">
        <v>42614</v>
      </c>
      <c r="X4" s="29">
        <v>42644</v>
      </c>
      <c r="Y4" s="29">
        <v>42675</v>
      </c>
      <c r="Z4" s="29">
        <v>42705</v>
      </c>
      <c r="AA4" s="29">
        <v>42736</v>
      </c>
      <c r="AB4" s="29">
        <v>42767</v>
      </c>
      <c r="AC4" s="29">
        <v>42795</v>
      </c>
      <c r="AD4" s="29">
        <v>42826</v>
      </c>
      <c r="AE4" s="29">
        <v>42856</v>
      </c>
      <c r="AF4" s="29">
        <v>42887</v>
      </c>
      <c r="AG4" s="29">
        <v>42917</v>
      </c>
      <c r="AH4" s="29">
        <v>42948</v>
      </c>
      <c r="AI4" s="29">
        <v>42979</v>
      </c>
      <c r="AJ4" s="29">
        <v>43009</v>
      </c>
      <c r="AK4" s="29">
        <v>43040</v>
      </c>
      <c r="AL4" s="29">
        <v>43070</v>
      </c>
      <c r="AM4" s="29">
        <v>43101</v>
      </c>
      <c r="AN4" s="29">
        <v>43132</v>
      </c>
      <c r="AO4" s="29">
        <v>43160</v>
      </c>
      <c r="AP4" s="29">
        <v>43191</v>
      </c>
      <c r="AQ4" s="29">
        <v>43221</v>
      </c>
      <c r="AR4" s="29">
        <v>43252</v>
      </c>
      <c r="AS4" s="29">
        <v>43282</v>
      </c>
      <c r="AT4" s="29">
        <v>43313</v>
      </c>
      <c r="AU4" s="29">
        <v>43344</v>
      </c>
      <c r="AV4" s="29">
        <v>43374</v>
      </c>
      <c r="AW4" s="29">
        <v>43405</v>
      </c>
      <c r="AX4" s="29">
        <v>43435</v>
      </c>
      <c r="AY4" s="29">
        <v>43466</v>
      </c>
      <c r="AZ4" s="29">
        <v>43497</v>
      </c>
      <c r="BA4" s="29">
        <v>43525</v>
      </c>
      <c r="BB4" s="29">
        <v>43556</v>
      </c>
      <c r="BC4" s="29">
        <v>43586</v>
      </c>
      <c r="BD4" s="29">
        <v>43617</v>
      </c>
      <c r="BE4" s="29">
        <v>43647</v>
      </c>
      <c r="BF4" s="29">
        <v>43678</v>
      </c>
      <c r="BG4" s="29">
        <v>43709</v>
      </c>
      <c r="BH4" s="29">
        <v>43739</v>
      </c>
      <c r="BI4" s="29">
        <v>43770</v>
      </c>
      <c r="BJ4" s="29">
        <v>43800</v>
      </c>
      <c r="BK4" s="29">
        <v>43831</v>
      </c>
      <c r="BL4" s="29">
        <v>43862</v>
      </c>
      <c r="BM4" s="29">
        <v>43891</v>
      </c>
      <c r="BN4" s="29">
        <v>43922</v>
      </c>
      <c r="BO4" s="29">
        <v>43952</v>
      </c>
      <c r="BP4" s="29">
        <v>43983</v>
      </c>
      <c r="BQ4" s="29">
        <v>44013</v>
      </c>
      <c r="BR4" s="29">
        <v>44044</v>
      </c>
      <c r="BS4" s="29">
        <v>44075</v>
      </c>
      <c r="BT4" s="29">
        <v>44105</v>
      </c>
      <c r="BU4" s="29">
        <v>44136</v>
      </c>
      <c r="BV4" s="29">
        <v>44166</v>
      </c>
      <c r="BW4" s="29">
        <v>44197</v>
      </c>
      <c r="BX4" s="29">
        <v>44228</v>
      </c>
      <c r="BY4" s="29">
        <v>44256</v>
      </c>
      <c r="BZ4" s="29">
        <v>44287</v>
      </c>
      <c r="CA4" s="29">
        <v>44317</v>
      </c>
      <c r="CB4" s="29">
        <v>44348</v>
      </c>
      <c r="CC4" s="29">
        <v>44378</v>
      </c>
      <c r="CD4" s="29">
        <v>44409</v>
      </c>
      <c r="CE4" s="29">
        <v>44440</v>
      </c>
      <c r="CF4" s="29">
        <v>44470</v>
      </c>
      <c r="CG4" s="29">
        <v>44501</v>
      </c>
      <c r="CH4" s="29">
        <v>44531</v>
      </c>
      <c r="CI4" s="29">
        <v>44562</v>
      </c>
      <c r="CJ4" s="29">
        <v>44593</v>
      </c>
      <c r="CK4" s="29">
        <v>44621</v>
      </c>
      <c r="CL4" s="29">
        <v>44652</v>
      </c>
      <c r="CM4" s="29">
        <v>44682</v>
      </c>
      <c r="CN4" s="29">
        <v>44713</v>
      </c>
      <c r="CO4" s="29">
        <v>44743</v>
      </c>
      <c r="CP4" s="29">
        <v>44774</v>
      </c>
      <c r="CQ4" s="29">
        <v>44805</v>
      </c>
      <c r="CR4" s="29">
        <v>44835</v>
      </c>
      <c r="CS4" s="29">
        <v>44866</v>
      </c>
      <c r="CT4" s="29">
        <v>44896</v>
      </c>
      <c r="CU4" s="29">
        <v>44927</v>
      </c>
      <c r="CV4" s="29">
        <v>44958</v>
      </c>
      <c r="CW4" s="29">
        <v>44986</v>
      </c>
      <c r="CX4" s="29">
        <v>45017</v>
      </c>
      <c r="CY4" s="29">
        <v>45047</v>
      </c>
      <c r="CZ4" s="29">
        <v>45078</v>
      </c>
      <c r="DA4" s="29">
        <v>45108</v>
      </c>
      <c r="DB4" s="29">
        <v>45139</v>
      </c>
      <c r="DC4" s="29">
        <v>45170</v>
      </c>
      <c r="DD4" s="29">
        <v>45200</v>
      </c>
      <c r="DE4" s="29">
        <v>45231</v>
      </c>
      <c r="DF4" s="29">
        <v>45261</v>
      </c>
      <c r="DG4" s="29">
        <v>45292</v>
      </c>
      <c r="DH4" s="29">
        <v>45323</v>
      </c>
      <c r="DI4" s="29">
        <v>45352</v>
      </c>
      <c r="DJ4" s="29">
        <v>45383</v>
      </c>
      <c r="DK4" s="29">
        <v>45413</v>
      </c>
      <c r="DL4" s="29">
        <v>45444</v>
      </c>
      <c r="DM4" s="29">
        <v>45474</v>
      </c>
      <c r="DN4" s="29">
        <v>45505</v>
      </c>
      <c r="DO4" s="29">
        <v>45536</v>
      </c>
      <c r="DP4" s="29">
        <v>45566</v>
      </c>
      <c r="DQ4" s="29">
        <v>45597</v>
      </c>
      <c r="DR4" s="164">
        <v>45627</v>
      </c>
    </row>
    <row r="5" spans="1:122" s="4" customFormat="1" ht="18" customHeight="1" x14ac:dyDescent="0.3">
      <c r="A5" s="156">
        <v>11000</v>
      </c>
      <c r="B5" s="20" t="s">
        <v>160</v>
      </c>
      <c r="C5" s="9">
        <f>SUM(C6:C7)</f>
        <v>26735760</v>
      </c>
      <c r="D5" s="9">
        <f t="shared" ref="D5:BO5" si="0">SUM(D6:D7)</f>
        <v>26484720</v>
      </c>
      <c r="E5" s="9">
        <f t="shared" si="0"/>
        <v>24350880</v>
      </c>
      <c r="F5" s="9">
        <f t="shared" si="0"/>
        <v>19706640</v>
      </c>
      <c r="G5" s="9">
        <f t="shared" si="0"/>
        <v>19926300</v>
      </c>
      <c r="H5" s="9">
        <f t="shared" si="0"/>
        <v>21416850</v>
      </c>
      <c r="I5" s="9">
        <f t="shared" si="0"/>
        <v>22985850</v>
      </c>
      <c r="J5" s="9">
        <f t="shared" si="0"/>
        <v>24554850</v>
      </c>
      <c r="K5" s="9">
        <f t="shared" si="0"/>
        <v>25810050</v>
      </c>
      <c r="L5" s="9">
        <f t="shared" si="0"/>
        <v>26908350</v>
      </c>
      <c r="M5" s="9">
        <f t="shared" si="0"/>
        <v>28085100</v>
      </c>
      <c r="N5" s="9">
        <f t="shared" si="0"/>
        <v>30360150</v>
      </c>
      <c r="O5" s="9">
        <f t="shared" si="0"/>
        <v>35910489.600000001</v>
      </c>
      <c r="P5" s="9">
        <f t="shared" si="0"/>
        <v>35871268.799999997</v>
      </c>
      <c r="Q5" s="9">
        <f t="shared" si="0"/>
        <v>33823403.399999999</v>
      </c>
      <c r="R5" s="9">
        <f t="shared" si="0"/>
        <v>26375564.399999999</v>
      </c>
      <c r="S5" s="9">
        <f t="shared" si="0"/>
        <v>26983554.000000004</v>
      </c>
      <c r="T5" s="9">
        <f t="shared" si="0"/>
        <v>28955429.100000001</v>
      </c>
      <c r="U5" s="9">
        <f t="shared" si="0"/>
        <v>31031087.100000005</v>
      </c>
      <c r="V5" s="9">
        <f t="shared" si="0"/>
        <v>32899179.300000004</v>
      </c>
      <c r="W5" s="9">
        <f t="shared" si="0"/>
        <v>34559705.699999996</v>
      </c>
      <c r="X5" s="9">
        <f t="shared" si="0"/>
        <v>36220232.100000001</v>
      </c>
      <c r="Y5" s="9">
        <f t="shared" si="0"/>
        <v>38192107.199999996</v>
      </c>
      <c r="Z5" s="9">
        <f t="shared" si="0"/>
        <v>41409377.099999994</v>
      </c>
      <c r="AA5" s="9">
        <f t="shared" si="0"/>
        <v>46730137.272</v>
      </c>
      <c r="AB5" s="9">
        <f t="shared" si="0"/>
        <v>48010322.412</v>
      </c>
      <c r="AC5" s="9">
        <f t="shared" si="0"/>
        <v>43619361.707999997</v>
      </c>
      <c r="AD5" s="9">
        <f t="shared" si="0"/>
        <v>35979435.998999998</v>
      </c>
      <c r="AE5" s="9">
        <f t="shared" si="0"/>
        <v>37101529.413000003</v>
      </c>
      <c r="AF5" s="9">
        <f t="shared" si="0"/>
        <v>39741713.154000007</v>
      </c>
      <c r="AG5" s="9">
        <f t="shared" si="0"/>
        <v>42520853.934</v>
      </c>
      <c r="AH5" s="9">
        <f t="shared" si="0"/>
        <v>44744166.557999998</v>
      </c>
      <c r="AI5" s="9">
        <f t="shared" si="0"/>
        <v>46828522.143000014</v>
      </c>
      <c r="AJ5" s="9">
        <f t="shared" si="0"/>
        <v>49468705.884000003</v>
      </c>
      <c r="AK5" s="9">
        <f t="shared" si="0"/>
        <v>52803674.820000008</v>
      </c>
      <c r="AL5" s="9">
        <f t="shared" si="0"/>
        <v>57389257.107000001</v>
      </c>
      <c r="AM5" s="9">
        <f t="shared" si="0"/>
        <v>61120673.171999998</v>
      </c>
      <c r="AN5" s="9">
        <f t="shared" si="0"/>
        <v>58139236.350000001</v>
      </c>
      <c r="AO5" s="9">
        <f t="shared" si="0"/>
        <v>52704593.838</v>
      </c>
      <c r="AP5" s="9">
        <f t="shared" si="0"/>
        <v>46766743.685999997</v>
      </c>
      <c r="AQ5" s="9">
        <f t="shared" si="0"/>
        <v>48218133.600000001</v>
      </c>
      <c r="AR5" s="9">
        <f t="shared" si="0"/>
        <v>51586312.050000004</v>
      </c>
      <c r="AS5" s="9">
        <f t="shared" si="0"/>
        <v>55131763.050000004</v>
      </c>
      <c r="AT5" s="9">
        <f t="shared" si="0"/>
        <v>57613578.750000007</v>
      </c>
      <c r="AU5" s="9">
        <f t="shared" si="0"/>
        <v>60272667</v>
      </c>
      <c r="AV5" s="9">
        <f t="shared" si="0"/>
        <v>64172663.100000009</v>
      </c>
      <c r="AW5" s="9">
        <f t="shared" si="0"/>
        <v>68959021.949999988</v>
      </c>
      <c r="AX5" s="9">
        <f t="shared" si="0"/>
        <v>74986288.650000006</v>
      </c>
      <c r="AY5" s="9">
        <f t="shared" si="0"/>
        <v>76454281.800000012</v>
      </c>
      <c r="AZ5" s="9">
        <f t="shared" si="0"/>
        <v>72253032.637500003</v>
      </c>
      <c r="BA5" s="9">
        <f t="shared" si="0"/>
        <v>69962774.212499991</v>
      </c>
      <c r="BB5" s="9">
        <f t="shared" si="0"/>
        <v>61858827.590625003</v>
      </c>
      <c r="BC5" s="9">
        <f t="shared" si="0"/>
        <v>64313219.34375</v>
      </c>
      <c r="BD5" s="9">
        <f t="shared" si="0"/>
        <v>68708727.140625</v>
      </c>
      <c r="BE5" s="9">
        <f t="shared" si="0"/>
        <v>73335577.453125</v>
      </c>
      <c r="BF5" s="9">
        <f t="shared" si="0"/>
        <v>76111687.640625</v>
      </c>
      <c r="BG5" s="9">
        <f t="shared" si="0"/>
        <v>79581825.375</v>
      </c>
      <c r="BH5" s="9">
        <f t="shared" si="0"/>
        <v>85134045.75</v>
      </c>
      <c r="BI5" s="9">
        <f t="shared" si="0"/>
        <v>92305663.734375</v>
      </c>
      <c r="BJ5" s="9">
        <f t="shared" si="0"/>
        <v>100633994.296875</v>
      </c>
      <c r="BK5" s="9">
        <f t="shared" si="0"/>
        <v>89955473.15625</v>
      </c>
      <c r="BL5" s="9">
        <f t="shared" si="0"/>
        <v>83194644</v>
      </c>
      <c r="BM5" s="9">
        <f t="shared" si="0"/>
        <v>78951196.59375</v>
      </c>
      <c r="BN5" s="9">
        <f t="shared" si="0"/>
        <v>79262352</v>
      </c>
      <c r="BO5" s="9">
        <f t="shared" si="0"/>
        <v>82294845.75</v>
      </c>
      <c r="BP5" s="9">
        <f t="shared" ref="BP5:DR5" si="1">SUM(BP6:BP7)</f>
        <v>87919313.625</v>
      </c>
      <c r="BQ5" s="9">
        <f t="shared" si="1"/>
        <v>93839806.125</v>
      </c>
      <c r="BR5" s="9">
        <f t="shared" si="1"/>
        <v>97392101.625</v>
      </c>
      <c r="BS5" s="9">
        <f t="shared" si="1"/>
        <v>101832471</v>
      </c>
      <c r="BT5" s="9">
        <f t="shared" si="1"/>
        <v>108937062</v>
      </c>
      <c r="BU5" s="9">
        <f t="shared" si="1"/>
        <v>118113825.375</v>
      </c>
      <c r="BV5" s="9">
        <f t="shared" si="1"/>
        <v>128770711.875</v>
      </c>
      <c r="BW5" s="9">
        <f t="shared" si="1"/>
        <v>114144275.46599999</v>
      </c>
      <c r="BX5" s="9">
        <f t="shared" si="1"/>
        <v>104891743.476</v>
      </c>
      <c r="BY5" s="9">
        <f t="shared" si="1"/>
        <v>98900533.601999998</v>
      </c>
      <c r="BZ5" s="9">
        <f t="shared" si="1"/>
        <v>98927815.779000014</v>
      </c>
      <c r="CA5" s="9">
        <f t="shared" si="1"/>
        <v>102517495.93800001</v>
      </c>
      <c r="CB5" s="9">
        <f t="shared" si="1"/>
        <v>109524087.38700001</v>
      </c>
      <c r="CC5" s="9">
        <f t="shared" si="1"/>
        <v>116899446.80700001</v>
      </c>
      <c r="CD5" s="9">
        <f t="shared" si="1"/>
        <v>121324662.45900001</v>
      </c>
      <c r="CE5" s="9">
        <f t="shared" si="1"/>
        <v>126856182.02399999</v>
      </c>
      <c r="CF5" s="9">
        <f t="shared" si="1"/>
        <v>135706613.32800001</v>
      </c>
      <c r="CG5" s="9">
        <f t="shared" si="1"/>
        <v>147138420.42900002</v>
      </c>
      <c r="CH5" s="9">
        <f t="shared" si="1"/>
        <v>160414067.38499999</v>
      </c>
      <c r="CI5" s="9">
        <f t="shared" si="1"/>
        <v>140246515.42199999</v>
      </c>
      <c r="CJ5" s="9">
        <f t="shared" si="1"/>
        <v>127503507.45599999</v>
      </c>
      <c r="CK5" s="9">
        <f t="shared" si="1"/>
        <v>118904360.56199998</v>
      </c>
      <c r="CL5" s="9">
        <f t="shared" si="1"/>
        <v>118187978.68799996</v>
      </c>
      <c r="CM5" s="9">
        <f t="shared" si="1"/>
        <v>122071639.24799997</v>
      </c>
      <c r="CN5" s="9">
        <f t="shared" si="1"/>
        <v>130414664.95199998</v>
      </c>
      <c r="CO5" s="9">
        <f t="shared" si="1"/>
        <v>139196797.27199998</v>
      </c>
      <c r="CP5" s="9">
        <f t="shared" si="1"/>
        <v>144466076.66399997</v>
      </c>
      <c r="CQ5" s="9">
        <f t="shared" si="1"/>
        <v>151052675.90399998</v>
      </c>
      <c r="CR5" s="9">
        <f t="shared" si="1"/>
        <v>161591234.68799996</v>
      </c>
      <c r="CS5" s="9">
        <f t="shared" si="1"/>
        <v>175203539.78399998</v>
      </c>
      <c r="CT5" s="9">
        <f t="shared" si="1"/>
        <v>191011377.95999998</v>
      </c>
      <c r="CU5" s="9">
        <f t="shared" si="1"/>
        <v>167176998.28439996</v>
      </c>
      <c r="CV5" s="9">
        <f t="shared" si="1"/>
        <v>152115846.00614995</v>
      </c>
      <c r="CW5" s="9">
        <f t="shared" si="1"/>
        <v>141981456.31604996</v>
      </c>
      <c r="CX5" s="9">
        <f t="shared" si="1"/>
        <v>141197777.20766246</v>
      </c>
      <c r="CY5" s="9">
        <f t="shared" si="1"/>
        <v>145876557.11557499</v>
      </c>
      <c r="CZ5" s="9">
        <f t="shared" si="1"/>
        <v>155846537.63786247</v>
      </c>
      <c r="DA5" s="9">
        <f t="shared" si="1"/>
        <v>166341253.97711244</v>
      </c>
      <c r="DB5" s="9">
        <f t="shared" si="1"/>
        <v>172638083.78066248</v>
      </c>
      <c r="DC5" s="9">
        <f t="shared" si="1"/>
        <v>180509121.03509998</v>
      </c>
      <c r="DD5" s="9">
        <f t="shared" si="1"/>
        <v>193102780.64219993</v>
      </c>
      <c r="DE5" s="9">
        <f t="shared" si="1"/>
        <v>209369590.96803746</v>
      </c>
      <c r="DF5" s="9">
        <f t="shared" si="1"/>
        <v>228260080.37868744</v>
      </c>
      <c r="DG5" s="9">
        <f t="shared" si="1"/>
        <v>197104314.42058498</v>
      </c>
      <c r="DH5" s="9">
        <f t="shared" si="1"/>
        <v>177435184.76540998</v>
      </c>
      <c r="DI5" s="9">
        <f t="shared" si="1"/>
        <v>163764970.38544497</v>
      </c>
      <c r="DJ5" s="9">
        <f t="shared" si="1"/>
        <v>161798057.41992751</v>
      </c>
      <c r="DK5" s="9">
        <f t="shared" si="1"/>
        <v>166581616.83520499</v>
      </c>
      <c r="DL5" s="9">
        <f t="shared" si="1"/>
        <v>177966691.36710748</v>
      </c>
      <c r="DM5" s="9">
        <f t="shared" si="1"/>
        <v>189950980.34805748</v>
      </c>
      <c r="DN5" s="9">
        <f t="shared" si="1"/>
        <v>197141553.73662746</v>
      </c>
      <c r="DO5" s="9">
        <f t="shared" si="1"/>
        <v>206129770.47233996</v>
      </c>
      <c r="DP5" s="9">
        <f t="shared" si="1"/>
        <v>220510917.24947995</v>
      </c>
      <c r="DQ5" s="9">
        <f t="shared" si="1"/>
        <v>239086565.16995248</v>
      </c>
      <c r="DR5" s="10">
        <f t="shared" si="1"/>
        <v>260658285.33566248</v>
      </c>
    </row>
    <row r="6" spans="1:122" s="4" customFormat="1" ht="18" customHeight="1" x14ac:dyDescent="0.3">
      <c r="A6" s="155">
        <v>11001</v>
      </c>
      <c r="B6" s="22" t="s">
        <v>37</v>
      </c>
      <c r="C6" s="13">
        <f>'Модель поступления ДС'!B21</f>
        <v>26735760</v>
      </c>
      <c r="D6" s="13">
        <f>'Модель поступления ДС'!C21</f>
        <v>26484720</v>
      </c>
      <c r="E6" s="13">
        <f>'Модель поступления ДС'!D21</f>
        <v>24350880</v>
      </c>
      <c r="F6" s="13">
        <f>'Модель поступления ДС'!E21</f>
        <v>19706640</v>
      </c>
      <c r="G6" s="13">
        <f>'Модель поступления ДС'!F21</f>
        <v>19926300</v>
      </c>
      <c r="H6" s="13">
        <f>'Модель поступления ДС'!G21</f>
        <v>21416850</v>
      </c>
      <c r="I6" s="13">
        <f>'Модель поступления ДС'!H21</f>
        <v>22985850</v>
      </c>
      <c r="J6" s="13">
        <f>'Модель поступления ДС'!I21</f>
        <v>24554850</v>
      </c>
      <c r="K6" s="13">
        <f>'Модель поступления ДС'!J21</f>
        <v>25810050</v>
      </c>
      <c r="L6" s="13">
        <f>'Модель поступления ДС'!K21</f>
        <v>26908350</v>
      </c>
      <c r="M6" s="13">
        <f>'Модель поступления ДС'!L21</f>
        <v>28085100</v>
      </c>
      <c r="N6" s="13">
        <f>'Модель поступления ДС'!M21</f>
        <v>30360150</v>
      </c>
      <c r="O6" s="13">
        <f>'Модель поступления ДС'!N21</f>
        <v>35910489.600000001</v>
      </c>
      <c r="P6" s="13">
        <f>'Модель поступления ДС'!O21</f>
        <v>35871268.799999997</v>
      </c>
      <c r="Q6" s="13">
        <f>'Модель поступления ДС'!P21</f>
        <v>33823403.399999999</v>
      </c>
      <c r="R6" s="13">
        <f>'Модель поступления ДС'!Q21</f>
        <v>26375564.399999999</v>
      </c>
      <c r="S6" s="13">
        <f>'Модель поступления ДС'!R21</f>
        <v>26983554.000000004</v>
      </c>
      <c r="T6" s="13">
        <f>'Модель поступления ДС'!S21</f>
        <v>28955429.100000001</v>
      </c>
      <c r="U6" s="13">
        <f>'Модель поступления ДС'!T21</f>
        <v>31031087.100000005</v>
      </c>
      <c r="V6" s="13">
        <f>'Модель поступления ДС'!U21</f>
        <v>32899179.300000004</v>
      </c>
      <c r="W6" s="13">
        <f>'Модель поступления ДС'!V21</f>
        <v>34559705.699999996</v>
      </c>
      <c r="X6" s="13">
        <f>'Модель поступления ДС'!W21</f>
        <v>36220232.100000001</v>
      </c>
      <c r="Y6" s="13">
        <f>'Модель поступления ДС'!X21</f>
        <v>38192107.199999996</v>
      </c>
      <c r="Z6" s="13">
        <f>'Модель поступления ДС'!Y21</f>
        <v>41409377.099999994</v>
      </c>
      <c r="AA6" s="13">
        <f>'Модель поступления ДС'!Z21</f>
        <v>46730137.272</v>
      </c>
      <c r="AB6" s="13">
        <f>'Модель поступления ДС'!AA21</f>
        <v>48010322.412</v>
      </c>
      <c r="AC6" s="13">
        <f>'Модель поступления ДС'!AB21</f>
        <v>43619361.707999997</v>
      </c>
      <c r="AD6" s="13">
        <f>'Модель поступления ДС'!AC21</f>
        <v>35979435.998999998</v>
      </c>
      <c r="AE6" s="13">
        <f>'Модель поступления ДС'!AD21</f>
        <v>37101529.413000003</v>
      </c>
      <c r="AF6" s="13">
        <f>'Модель поступления ДС'!AE21</f>
        <v>39741713.154000007</v>
      </c>
      <c r="AG6" s="13">
        <f>'Модель поступления ДС'!AF21</f>
        <v>42520853.934</v>
      </c>
      <c r="AH6" s="13">
        <f>'Модель поступления ДС'!AG21</f>
        <v>44744166.557999998</v>
      </c>
      <c r="AI6" s="13">
        <f>'Модель поступления ДС'!AH21</f>
        <v>46828522.143000014</v>
      </c>
      <c r="AJ6" s="13">
        <f>'Модель поступления ДС'!AI21</f>
        <v>49468705.884000003</v>
      </c>
      <c r="AK6" s="13">
        <f>'Модель поступления ДС'!AJ21</f>
        <v>52803674.820000008</v>
      </c>
      <c r="AL6" s="13">
        <f>'Модель поступления ДС'!AK21</f>
        <v>57389257.107000001</v>
      </c>
      <c r="AM6" s="13">
        <f>'Модель поступления ДС'!AL21</f>
        <v>61120673.171999998</v>
      </c>
      <c r="AN6" s="13">
        <f>'Модель поступления ДС'!AM21</f>
        <v>58139236.350000001</v>
      </c>
      <c r="AO6" s="13">
        <f>'Модель поступления ДС'!AN21</f>
        <v>52704593.838</v>
      </c>
      <c r="AP6" s="13">
        <f>'Модель поступления ДС'!AO21</f>
        <v>46766743.685999997</v>
      </c>
      <c r="AQ6" s="13">
        <f>'Модель поступления ДС'!AP21</f>
        <v>48218133.600000001</v>
      </c>
      <c r="AR6" s="13">
        <f>'Модель поступления ДС'!AQ21</f>
        <v>51586312.050000004</v>
      </c>
      <c r="AS6" s="13">
        <f>'Модель поступления ДС'!AR21</f>
        <v>55131763.050000004</v>
      </c>
      <c r="AT6" s="13">
        <f>'Модель поступления ДС'!AS21</f>
        <v>57613578.750000007</v>
      </c>
      <c r="AU6" s="13">
        <f>'Модель поступления ДС'!AT21</f>
        <v>60272667</v>
      </c>
      <c r="AV6" s="13">
        <f>'Модель поступления ДС'!AU21</f>
        <v>64172663.100000009</v>
      </c>
      <c r="AW6" s="13">
        <f>'Модель поступления ДС'!AV21</f>
        <v>68959021.949999988</v>
      </c>
      <c r="AX6" s="13">
        <f>'Модель поступления ДС'!AW21</f>
        <v>74986288.650000006</v>
      </c>
      <c r="AY6" s="13">
        <f>'Модель поступления ДС'!AX21</f>
        <v>76454281.800000012</v>
      </c>
      <c r="AZ6" s="13">
        <f>'Модель поступления ДС'!AY21</f>
        <v>72253032.637500003</v>
      </c>
      <c r="BA6" s="13">
        <f>'Модель поступления ДС'!AZ21</f>
        <v>69962774.212499991</v>
      </c>
      <c r="BB6" s="13">
        <f>'Модель поступления ДС'!BA21</f>
        <v>61858827.590625003</v>
      </c>
      <c r="BC6" s="13">
        <f>'Модель поступления ДС'!BB21</f>
        <v>64313219.34375</v>
      </c>
      <c r="BD6" s="13">
        <f>'Модель поступления ДС'!BC21</f>
        <v>68708727.140625</v>
      </c>
      <c r="BE6" s="13">
        <f>'Модель поступления ДС'!BD21</f>
        <v>73335577.453125</v>
      </c>
      <c r="BF6" s="13">
        <f>'Модель поступления ДС'!BE21</f>
        <v>76111687.640625</v>
      </c>
      <c r="BG6" s="13">
        <f>'Модель поступления ДС'!BF21</f>
        <v>79581825.375</v>
      </c>
      <c r="BH6" s="13">
        <f>'Модель поступления ДС'!BG21</f>
        <v>85134045.75</v>
      </c>
      <c r="BI6" s="13">
        <f>'Модель поступления ДС'!BH21</f>
        <v>92305663.734375</v>
      </c>
      <c r="BJ6" s="13">
        <f>'Модель поступления ДС'!BI21</f>
        <v>100633994.296875</v>
      </c>
      <c r="BK6" s="13">
        <f>'Модель поступления ДС'!BJ21</f>
        <v>89955473.15625</v>
      </c>
      <c r="BL6" s="13">
        <f>'Модель поступления ДС'!BK21</f>
        <v>83194644</v>
      </c>
      <c r="BM6" s="13">
        <f>'Модель поступления ДС'!BL21</f>
        <v>78951196.59375</v>
      </c>
      <c r="BN6" s="13">
        <f>'Модель поступления ДС'!BM21</f>
        <v>79262352</v>
      </c>
      <c r="BO6" s="13">
        <f>'Модель поступления ДС'!BN21</f>
        <v>82294845.75</v>
      </c>
      <c r="BP6" s="13">
        <f>'Модель поступления ДС'!BO21</f>
        <v>87919313.625</v>
      </c>
      <c r="BQ6" s="13">
        <f>'Модель поступления ДС'!BP21</f>
        <v>93839806.125</v>
      </c>
      <c r="BR6" s="13">
        <f>'Модель поступления ДС'!BQ21</f>
        <v>97392101.625</v>
      </c>
      <c r="BS6" s="13">
        <f>'Модель поступления ДС'!BR21</f>
        <v>101832471</v>
      </c>
      <c r="BT6" s="13">
        <f>'Модель поступления ДС'!BS21</f>
        <v>108937062</v>
      </c>
      <c r="BU6" s="13">
        <f>'Модель поступления ДС'!BT21</f>
        <v>118113825.375</v>
      </c>
      <c r="BV6" s="13">
        <f>'Модель поступления ДС'!BU21</f>
        <v>128770711.875</v>
      </c>
      <c r="BW6" s="13">
        <f>'Модель поступления ДС'!BV21</f>
        <v>114144275.46599999</v>
      </c>
      <c r="BX6" s="13">
        <f>'Модель поступления ДС'!BW21</f>
        <v>104891743.476</v>
      </c>
      <c r="BY6" s="13">
        <f>'Модель поступления ДС'!BX21</f>
        <v>98900533.601999998</v>
      </c>
      <c r="BZ6" s="13">
        <f>'Модель поступления ДС'!BY21</f>
        <v>98927815.779000014</v>
      </c>
      <c r="CA6" s="13">
        <f>'Модель поступления ДС'!BZ21</f>
        <v>102517495.93800001</v>
      </c>
      <c r="CB6" s="13">
        <f>'Модель поступления ДС'!CA21</f>
        <v>109524087.38700001</v>
      </c>
      <c r="CC6" s="13">
        <f>'Модель поступления ДС'!CB21</f>
        <v>116899446.80700001</v>
      </c>
      <c r="CD6" s="13">
        <f>'Модель поступления ДС'!CC21</f>
        <v>121324662.45900001</v>
      </c>
      <c r="CE6" s="13">
        <f>'Модель поступления ДС'!CD21</f>
        <v>126856182.02399999</v>
      </c>
      <c r="CF6" s="13">
        <f>'Модель поступления ДС'!CE21</f>
        <v>135706613.32800001</v>
      </c>
      <c r="CG6" s="13">
        <f>'Модель поступления ДС'!CF21</f>
        <v>147138420.42900002</v>
      </c>
      <c r="CH6" s="13">
        <f>'Модель поступления ДС'!CG21</f>
        <v>160414067.38499999</v>
      </c>
      <c r="CI6" s="13">
        <f>'Модель поступления ДС'!CH21</f>
        <v>140246515.42199999</v>
      </c>
      <c r="CJ6" s="13">
        <f>'Модель поступления ДС'!CI21</f>
        <v>127503507.45599999</v>
      </c>
      <c r="CK6" s="13">
        <f>'Модель поступления ДС'!CJ21</f>
        <v>118904360.56199998</v>
      </c>
      <c r="CL6" s="13">
        <f>'Модель поступления ДС'!CK21</f>
        <v>118187978.68799996</v>
      </c>
      <c r="CM6" s="13">
        <f>'Модель поступления ДС'!CL21</f>
        <v>122071639.24799997</v>
      </c>
      <c r="CN6" s="13">
        <f>'Модель поступления ДС'!CM21</f>
        <v>130414664.95199998</v>
      </c>
      <c r="CO6" s="13">
        <f>'Модель поступления ДС'!CN21</f>
        <v>139196797.27199998</v>
      </c>
      <c r="CP6" s="13">
        <f>'Модель поступления ДС'!CO21</f>
        <v>144466076.66399997</v>
      </c>
      <c r="CQ6" s="13">
        <f>'Модель поступления ДС'!CP21</f>
        <v>151052675.90399998</v>
      </c>
      <c r="CR6" s="13">
        <f>'Модель поступления ДС'!CQ21</f>
        <v>161591234.68799996</v>
      </c>
      <c r="CS6" s="13">
        <f>'Модель поступления ДС'!CR21</f>
        <v>175203539.78399998</v>
      </c>
      <c r="CT6" s="13">
        <f>'Модель поступления ДС'!CS21</f>
        <v>191011377.95999998</v>
      </c>
      <c r="CU6" s="13">
        <f>'Модель поступления ДС'!CT21</f>
        <v>167176998.28439996</v>
      </c>
      <c r="CV6" s="13">
        <f>'Модель поступления ДС'!CU21</f>
        <v>152115846.00614995</v>
      </c>
      <c r="CW6" s="13">
        <f>'Модель поступления ДС'!CV21</f>
        <v>141981456.31604996</v>
      </c>
      <c r="CX6" s="13">
        <f>'Модель поступления ДС'!CW21</f>
        <v>141197777.20766246</v>
      </c>
      <c r="CY6" s="13">
        <f>'Модель поступления ДС'!CX21</f>
        <v>145876557.11557499</v>
      </c>
      <c r="CZ6" s="13">
        <f>'Модель поступления ДС'!CY21</f>
        <v>155846537.63786247</v>
      </c>
      <c r="DA6" s="13">
        <f>'Модель поступления ДС'!CZ21</f>
        <v>166341253.97711244</v>
      </c>
      <c r="DB6" s="13">
        <f>'Модель поступления ДС'!DA21</f>
        <v>172638083.78066248</v>
      </c>
      <c r="DC6" s="13">
        <f>'Модель поступления ДС'!DB21</f>
        <v>180509121.03509998</v>
      </c>
      <c r="DD6" s="13">
        <f>'Модель поступления ДС'!DC21</f>
        <v>193102780.64219993</v>
      </c>
      <c r="DE6" s="13">
        <f>'Модель поступления ДС'!DD21</f>
        <v>209369590.96803746</v>
      </c>
      <c r="DF6" s="13">
        <f>'Модель поступления ДС'!DE21</f>
        <v>228260080.37868744</v>
      </c>
      <c r="DG6" s="13">
        <f>'Модель поступления ДС'!DF21</f>
        <v>197104314.42058498</v>
      </c>
      <c r="DH6" s="13">
        <f>'Модель поступления ДС'!DG21</f>
        <v>177435184.76540998</v>
      </c>
      <c r="DI6" s="13">
        <f>'Модель поступления ДС'!DH21</f>
        <v>163764970.38544497</v>
      </c>
      <c r="DJ6" s="13">
        <f>'Модель поступления ДС'!DI21</f>
        <v>161798057.41992751</v>
      </c>
      <c r="DK6" s="13">
        <f>'Модель поступления ДС'!DJ21</f>
        <v>166581616.83520499</v>
      </c>
      <c r="DL6" s="13">
        <f>'Модель поступления ДС'!DK21</f>
        <v>177966691.36710748</v>
      </c>
      <c r="DM6" s="13">
        <f>'Модель поступления ДС'!DL21</f>
        <v>189950980.34805748</v>
      </c>
      <c r="DN6" s="13">
        <f>'Модель поступления ДС'!DM21</f>
        <v>197141553.73662746</v>
      </c>
      <c r="DO6" s="13">
        <f>'Модель поступления ДС'!DN21</f>
        <v>206129770.47233996</v>
      </c>
      <c r="DP6" s="13">
        <f>'Модель поступления ДС'!DO21</f>
        <v>220510917.24947995</v>
      </c>
      <c r="DQ6" s="13">
        <f>'Модель поступления ДС'!DP21</f>
        <v>239086565.16995248</v>
      </c>
      <c r="DR6" s="14">
        <f>'Модель поступления ДС'!DQ21</f>
        <v>260658285.33566248</v>
      </c>
    </row>
    <row r="7" spans="1:122" s="4" customFormat="1" ht="18" customHeight="1" x14ac:dyDescent="0.3">
      <c r="A7" s="155">
        <v>11002</v>
      </c>
      <c r="B7" s="22" t="s">
        <v>38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3">
        <v>0</v>
      </c>
      <c r="BI7" s="13">
        <v>0</v>
      </c>
      <c r="BJ7" s="13">
        <v>0</v>
      </c>
      <c r="BK7" s="13">
        <v>0</v>
      </c>
      <c r="BL7" s="13">
        <v>0</v>
      </c>
      <c r="BM7" s="13"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0</v>
      </c>
      <c r="BU7" s="13">
        <v>0</v>
      </c>
      <c r="BV7" s="13">
        <v>0</v>
      </c>
      <c r="BW7" s="13">
        <v>0</v>
      </c>
      <c r="BX7" s="13">
        <v>0</v>
      </c>
      <c r="BY7" s="13">
        <v>0</v>
      </c>
      <c r="BZ7" s="13">
        <v>0</v>
      </c>
      <c r="CA7" s="13">
        <v>0</v>
      </c>
      <c r="CB7" s="13">
        <v>0</v>
      </c>
      <c r="CC7" s="13">
        <v>0</v>
      </c>
      <c r="CD7" s="13">
        <v>0</v>
      </c>
      <c r="CE7" s="13">
        <v>0</v>
      </c>
      <c r="CF7" s="13">
        <v>0</v>
      </c>
      <c r="CG7" s="13">
        <v>0</v>
      </c>
      <c r="CH7" s="13">
        <v>0</v>
      </c>
      <c r="CI7" s="13">
        <v>0</v>
      </c>
      <c r="CJ7" s="13">
        <v>0</v>
      </c>
      <c r="CK7" s="13">
        <v>0</v>
      </c>
      <c r="CL7" s="13">
        <v>0</v>
      </c>
      <c r="CM7" s="13">
        <v>0</v>
      </c>
      <c r="CN7" s="13">
        <v>0</v>
      </c>
      <c r="CO7" s="13">
        <v>0</v>
      </c>
      <c r="CP7" s="13">
        <v>0</v>
      </c>
      <c r="CQ7" s="13">
        <v>0</v>
      </c>
      <c r="CR7" s="13">
        <v>0</v>
      </c>
      <c r="CS7" s="13">
        <v>0</v>
      </c>
      <c r="CT7" s="13">
        <v>0</v>
      </c>
      <c r="CU7" s="13">
        <v>0</v>
      </c>
      <c r="CV7" s="13">
        <v>0</v>
      </c>
      <c r="CW7" s="13">
        <v>0</v>
      </c>
      <c r="CX7" s="13">
        <v>0</v>
      </c>
      <c r="CY7" s="13">
        <v>0</v>
      </c>
      <c r="CZ7" s="13">
        <v>0</v>
      </c>
      <c r="DA7" s="13">
        <v>0</v>
      </c>
      <c r="DB7" s="13">
        <v>0</v>
      </c>
      <c r="DC7" s="13">
        <v>0</v>
      </c>
      <c r="DD7" s="13">
        <v>0</v>
      </c>
      <c r="DE7" s="13">
        <v>0</v>
      </c>
      <c r="DF7" s="13">
        <v>0</v>
      </c>
      <c r="DG7" s="13">
        <v>0</v>
      </c>
      <c r="DH7" s="13">
        <v>0</v>
      </c>
      <c r="DI7" s="13">
        <v>0</v>
      </c>
      <c r="DJ7" s="13">
        <v>0</v>
      </c>
      <c r="DK7" s="13">
        <v>0</v>
      </c>
      <c r="DL7" s="13">
        <v>0</v>
      </c>
      <c r="DM7" s="13">
        <v>0</v>
      </c>
      <c r="DN7" s="13">
        <v>0</v>
      </c>
      <c r="DO7" s="13">
        <v>0</v>
      </c>
      <c r="DP7" s="13">
        <v>0</v>
      </c>
      <c r="DQ7" s="13">
        <v>0</v>
      </c>
      <c r="DR7" s="14">
        <v>0</v>
      </c>
    </row>
    <row r="8" spans="1:122" s="4" customFormat="1" ht="18" customHeight="1" x14ac:dyDescent="0.3">
      <c r="A8" s="156">
        <v>12000</v>
      </c>
      <c r="B8" s="20" t="s">
        <v>161</v>
      </c>
      <c r="C8" s="9">
        <f>C9+C12+C17+C23+C29+C39</f>
        <v>16395328</v>
      </c>
      <c r="D8" s="9">
        <f t="shared" ref="D8:BO8" si="2">D9+D12+D17+D23+D29+D39</f>
        <v>20294160</v>
      </c>
      <c r="E8" s="9">
        <f t="shared" si="2"/>
        <v>20294160</v>
      </c>
      <c r="F8" s="9">
        <f t="shared" si="2"/>
        <v>22432149.180790961</v>
      </c>
      <c r="G8" s="9">
        <f t="shared" si="2"/>
        <v>23272726.750235401</v>
      </c>
      <c r="H8" s="9">
        <f t="shared" si="2"/>
        <v>24113304.319679849</v>
      </c>
      <c r="I8" s="9">
        <f t="shared" si="2"/>
        <v>25287816.354519777</v>
      </c>
      <c r="J8" s="9">
        <f t="shared" si="2"/>
        <v>26194534.166431263</v>
      </c>
      <c r="K8" s="9">
        <f t="shared" si="2"/>
        <v>26304327.334274951</v>
      </c>
      <c r="L8" s="9">
        <f t="shared" si="2"/>
        <v>27717735.360169493</v>
      </c>
      <c r="M8" s="9">
        <f t="shared" si="2"/>
        <v>29637518.883945387</v>
      </c>
      <c r="N8" s="9">
        <f t="shared" si="2"/>
        <v>33771050.053672314</v>
      </c>
      <c r="O8" s="9">
        <f t="shared" si="2"/>
        <v>35850249.3079096</v>
      </c>
      <c r="P8" s="9">
        <f t="shared" si="2"/>
        <v>30670727.685354047</v>
      </c>
      <c r="Q8" s="9">
        <f t="shared" si="2"/>
        <v>30601500.254798494</v>
      </c>
      <c r="R8" s="9">
        <f t="shared" si="2"/>
        <v>30560578.639175143</v>
      </c>
      <c r="S8" s="9">
        <f t="shared" si="2"/>
        <v>31621561.692619588</v>
      </c>
      <c r="T8" s="9">
        <f t="shared" si="2"/>
        <v>32682544.74606403</v>
      </c>
      <c r="U8" s="9">
        <f t="shared" si="2"/>
        <v>34284758.616881356</v>
      </c>
      <c r="V8" s="9">
        <f t="shared" si="2"/>
        <v>35410741.670325801</v>
      </c>
      <c r="W8" s="9">
        <f t="shared" si="2"/>
        <v>35341514.239770241</v>
      </c>
      <c r="X8" s="9">
        <f t="shared" si="2"/>
        <v>36880034.302112997</v>
      </c>
      <c r="Y8" s="9">
        <f t="shared" si="2"/>
        <v>39071227.839557439</v>
      </c>
      <c r="Z8" s="9">
        <f t="shared" si="2"/>
        <v>41262421.377001889</v>
      </c>
      <c r="AA8" s="9">
        <f t="shared" si="2"/>
        <v>44377008.582666665</v>
      </c>
      <c r="AB8" s="9">
        <f t="shared" si="2"/>
        <v>37018727.152111113</v>
      </c>
      <c r="AC8" s="9">
        <f t="shared" si="2"/>
        <v>36949499.721555553</v>
      </c>
      <c r="AD8" s="9">
        <f t="shared" si="2"/>
        <v>37411804.742796607</v>
      </c>
      <c r="AE8" s="9">
        <f t="shared" si="2"/>
        <v>38845793.780241057</v>
      </c>
      <c r="AF8" s="9">
        <f t="shared" si="2"/>
        <v>40279782.817685492</v>
      </c>
      <c r="AG8" s="9">
        <f t="shared" si="2"/>
        <v>42434046.955485873</v>
      </c>
      <c r="AH8" s="9">
        <f t="shared" si="2"/>
        <v>43933035.992930315</v>
      </c>
      <c r="AI8" s="9">
        <f t="shared" si="2"/>
        <v>43863808.562374763</v>
      </c>
      <c r="AJ8" s="9">
        <f t="shared" si="2"/>
        <v>46007821.109984927</v>
      </c>
      <c r="AK8" s="9">
        <f t="shared" si="2"/>
        <v>49363840.590418458</v>
      </c>
      <c r="AL8" s="9">
        <f t="shared" si="2"/>
        <v>54882642.556727692</v>
      </c>
      <c r="AM8" s="9">
        <f t="shared" si="2"/>
        <v>58424960.712419964</v>
      </c>
      <c r="AN8" s="9">
        <f t="shared" si="2"/>
        <v>48046107.749753289</v>
      </c>
      <c r="AO8" s="9">
        <f t="shared" si="2"/>
        <v>47949753.583086625</v>
      </c>
      <c r="AP8" s="9">
        <f t="shared" si="2"/>
        <v>47860074.970826738</v>
      </c>
      <c r="AQ8" s="9">
        <f t="shared" si="2"/>
        <v>49670055.507160082</v>
      </c>
      <c r="AR8" s="9">
        <f t="shared" si="2"/>
        <v>51480036.043493412</v>
      </c>
      <c r="AS8" s="9">
        <f t="shared" si="2"/>
        <v>54287386.776218072</v>
      </c>
      <c r="AT8" s="9">
        <f t="shared" si="2"/>
        <v>56178698.527240686</v>
      </c>
      <c r="AU8" s="9">
        <f t="shared" si="2"/>
        <v>56359942.452629387</v>
      </c>
      <c r="AV8" s="9">
        <f t="shared" si="2"/>
        <v>59529373.361774012</v>
      </c>
      <c r="AW8" s="9">
        <f t="shared" si="2"/>
        <v>63784553.570528813</v>
      </c>
      <c r="AX8" s="9">
        <f t="shared" si="2"/>
        <v>68317511.557061389</v>
      </c>
      <c r="AY8" s="9">
        <f t="shared" si="2"/>
        <v>71376743.841114879</v>
      </c>
      <c r="AZ8" s="9">
        <f t="shared" si="2"/>
        <v>56692929.288698204</v>
      </c>
      <c r="BA8" s="9">
        <f t="shared" si="2"/>
        <v>56814663.347674318</v>
      </c>
      <c r="BB8" s="9">
        <f t="shared" si="2"/>
        <v>57569652.418544374</v>
      </c>
      <c r="BC8" s="9">
        <f t="shared" si="2"/>
        <v>60282779.029297903</v>
      </c>
      <c r="BD8" s="9">
        <f t="shared" si="2"/>
        <v>62995905.640051439</v>
      </c>
      <c r="BE8" s="9">
        <f t="shared" si="2"/>
        <v>66915650.070720218</v>
      </c>
      <c r="BF8" s="9">
        <f t="shared" si="2"/>
        <v>69345556.825930327</v>
      </c>
      <c r="BG8" s="9">
        <f t="shared" si="2"/>
        <v>69613753.72949636</v>
      </c>
      <c r="BH8" s="9">
        <f t="shared" si="2"/>
        <v>73747777.573176801</v>
      </c>
      <c r="BI8" s="9">
        <f t="shared" si="2"/>
        <v>79254053.746661246</v>
      </c>
      <c r="BJ8" s="9">
        <f t="shared" si="2"/>
        <v>84760329.92014572</v>
      </c>
      <c r="BK8" s="9">
        <f t="shared" si="2"/>
        <v>88625432.419691607</v>
      </c>
      <c r="BL8" s="9">
        <f t="shared" si="2"/>
        <v>67692461.358208567</v>
      </c>
      <c r="BM8" s="9">
        <f t="shared" si="2"/>
        <v>68119726.592121005</v>
      </c>
      <c r="BN8" s="9">
        <f t="shared" si="2"/>
        <v>68893093.239486814</v>
      </c>
      <c r="BO8" s="9">
        <f t="shared" si="2"/>
        <v>72388918.935899258</v>
      </c>
      <c r="BP8" s="9">
        <f t="shared" ref="BP8:DR8" si="3">BP9+BP12+BP17+BP23+BP29+BP39</f>
        <v>75884744.632311687</v>
      </c>
      <c r="BQ8" s="9">
        <f t="shared" si="3"/>
        <v>80916462.930419028</v>
      </c>
      <c r="BR8" s="9">
        <f t="shared" si="3"/>
        <v>84021907.220602646</v>
      </c>
      <c r="BS8" s="9">
        <f t="shared" si="3"/>
        <v>84449172.454515085</v>
      </c>
      <c r="BT8" s="9">
        <f t="shared" si="3"/>
        <v>89757597.156732589</v>
      </c>
      <c r="BU8" s="9">
        <f t="shared" si="3"/>
        <v>96777364.72187382</v>
      </c>
      <c r="BV8" s="9">
        <f t="shared" si="3"/>
        <v>103797132.28701508</v>
      </c>
      <c r="BW8" s="9">
        <f t="shared" si="3"/>
        <v>108165842.619018</v>
      </c>
      <c r="BX8" s="9">
        <f t="shared" si="3"/>
        <v>82049609.437901616</v>
      </c>
      <c r="BY8" s="9">
        <f t="shared" si="3"/>
        <v>82595363.147717774</v>
      </c>
      <c r="BZ8" s="9">
        <f t="shared" si="3"/>
        <v>83027961.074074611</v>
      </c>
      <c r="CA8" s="9">
        <f t="shared" si="3"/>
        <v>87357469.371490777</v>
      </c>
      <c r="CB8" s="9">
        <f t="shared" si="3"/>
        <v>91686977.668906957</v>
      </c>
      <c r="CC8" s="9">
        <f t="shared" si="3"/>
        <v>97944993.009034961</v>
      </c>
      <c r="CD8" s="9">
        <f t="shared" si="3"/>
        <v>101765631.42431858</v>
      </c>
      <c r="CE8" s="9">
        <f t="shared" si="3"/>
        <v>102311385.13413474</v>
      </c>
      <c r="CF8" s="9">
        <f t="shared" si="3"/>
        <v>108915518.54914953</v>
      </c>
      <c r="CG8" s="9">
        <f t="shared" si="3"/>
        <v>117602651.31629823</v>
      </c>
      <c r="CH8" s="9">
        <f t="shared" si="3"/>
        <v>126289784.08344692</v>
      </c>
      <c r="CI8" s="9">
        <f t="shared" si="3"/>
        <v>131439301.83388919</v>
      </c>
      <c r="CJ8" s="9">
        <f t="shared" si="3"/>
        <v>95729099.706372783</v>
      </c>
      <c r="CK8" s="9">
        <f t="shared" si="3"/>
        <v>96389501.057221159</v>
      </c>
      <c r="CL8" s="9">
        <f t="shared" si="3"/>
        <v>96111505.773754239</v>
      </c>
      <c r="CM8" s="9">
        <f t="shared" si="3"/>
        <v>101246764.56620261</v>
      </c>
      <c r="CN8" s="9">
        <f t="shared" si="3"/>
        <v>106382023.35865097</v>
      </c>
      <c r="CO8" s="9">
        <f t="shared" si="3"/>
        <v>113825607.43604848</v>
      </c>
      <c r="CP8" s="9">
        <f t="shared" si="3"/>
        <v>118337348.7053321</v>
      </c>
      <c r="CQ8" s="9">
        <f t="shared" si="3"/>
        <v>118997750.05618048</v>
      </c>
      <c r="CR8" s="9">
        <f t="shared" si="3"/>
        <v>126854622.56921729</v>
      </c>
      <c r="CS8" s="9">
        <f t="shared" si="3"/>
        <v>137153256.32643041</v>
      </c>
      <c r="CT8" s="9">
        <f t="shared" si="3"/>
        <v>147451890.0836435</v>
      </c>
      <c r="CU8" s="9">
        <f t="shared" si="3"/>
        <v>153154014.70699936</v>
      </c>
      <c r="CV8" s="9">
        <f t="shared" si="3"/>
        <v>113407033.0261213</v>
      </c>
      <c r="CW8" s="9">
        <f t="shared" si="3"/>
        <v>114217035.03320765</v>
      </c>
      <c r="CX8" s="9">
        <f t="shared" si="3"/>
        <v>113946445.68191931</v>
      </c>
      <c r="CY8" s="9">
        <f t="shared" si="3"/>
        <v>120019051.37200293</v>
      </c>
      <c r="CZ8" s="9">
        <f t="shared" si="3"/>
        <v>126091657.06208654</v>
      </c>
      <c r="DA8" s="9">
        <f t="shared" si="3"/>
        <v>134958019.64490235</v>
      </c>
      <c r="DB8" s="9">
        <f t="shared" si="3"/>
        <v>140257507.15558326</v>
      </c>
      <c r="DC8" s="9">
        <f t="shared" si="3"/>
        <v>141073096.35075811</v>
      </c>
      <c r="DD8" s="9">
        <f t="shared" si="3"/>
        <v>150439488.36076015</v>
      </c>
      <c r="DE8" s="9">
        <f t="shared" si="3"/>
        <v>162607228.72515523</v>
      </c>
      <c r="DF8" s="9">
        <f t="shared" si="3"/>
        <v>174774969.08955035</v>
      </c>
      <c r="DG8" s="9">
        <f t="shared" si="3"/>
        <v>181380280.8250218</v>
      </c>
      <c r="DH8" s="9">
        <f t="shared" si="3"/>
        <v>128110365.84441593</v>
      </c>
      <c r="DI8" s="9">
        <f t="shared" si="3"/>
        <v>129062160.816689</v>
      </c>
      <c r="DJ8" s="9">
        <f t="shared" si="3"/>
        <v>127536989.39430295</v>
      </c>
      <c r="DK8" s="9">
        <f t="shared" si="3"/>
        <v>134390200.341602</v>
      </c>
      <c r="DL8" s="9">
        <f t="shared" si="3"/>
        <v>141243411.28890106</v>
      </c>
      <c r="DM8" s="9">
        <f t="shared" si="3"/>
        <v>151326044.76206979</v>
      </c>
      <c r="DN8" s="9">
        <f t="shared" si="3"/>
        <v>157269931.75286794</v>
      </c>
      <c r="DO8" s="9">
        <f t="shared" si="3"/>
        <v>158221726.72514099</v>
      </c>
      <c r="DP8" s="9">
        <f t="shared" si="3"/>
        <v>168887933.08033752</v>
      </c>
      <c r="DQ8" s="9">
        <f t="shared" si="3"/>
        <v>182616883.95916349</v>
      </c>
      <c r="DR8" s="10">
        <f t="shared" si="3"/>
        <v>196345834.83798945</v>
      </c>
    </row>
    <row r="9" spans="1:122" s="7" customFormat="1" ht="18" customHeight="1" x14ac:dyDescent="0.3">
      <c r="A9" s="165">
        <v>12100</v>
      </c>
      <c r="B9" s="28" t="s">
        <v>162</v>
      </c>
      <c r="C9" s="5">
        <f>SUM(C10:C11)</f>
        <v>5950080</v>
      </c>
      <c r="D9" s="5">
        <f t="shared" ref="D9" si="4">SUM(D10:D11)</f>
        <v>7437600</v>
      </c>
      <c r="E9" s="5">
        <f t="shared" ref="E9" si="5">SUM(E10:E11)</f>
        <v>7437600</v>
      </c>
      <c r="F9" s="5">
        <f t="shared" ref="F9" si="6">SUM(F10:F11)</f>
        <v>8057400</v>
      </c>
      <c r="G9" s="5">
        <f t="shared" ref="G9" si="7">SUM(G10:G11)</f>
        <v>8677200</v>
      </c>
      <c r="H9" s="5">
        <f t="shared" ref="H9" si="8">SUM(H10:H11)</f>
        <v>9297000</v>
      </c>
      <c r="I9" s="5">
        <f t="shared" ref="I9" si="9">SUM(I10:I11)</f>
        <v>9916800</v>
      </c>
      <c r="J9" s="5">
        <f t="shared" ref="J9" si="10">SUM(J10:J11)</f>
        <v>10536600</v>
      </c>
      <c r="K9" s="5">
        <f t="shared" ref="K9" si="11">SUM(K10:K11)</f>
        <v>10536600</v>
      </c>
      <c r="L9" s="5">
        <f t="shared" ref="L9" si="12">SUM(L10:L11)</f>
        <v>11156400</v>
      </c>
      <c r="M9" s="5">
        <f t="shared" ref="M9" si="13">SUM(M10:M11)</f>
        <v>12396000</v>
      </c>
      <c r="N9" s="5">
        <f t="shared" ref="N9" si="14">SUM(N10:N11)</f>
        <v>13635600</v>
      </c>
      <c r="O9" s="5">
        <f t="shared" ref="O9" si="15">SUM(O10:O11)</f>
        <v>14875200</v>
      </c>
      <c r="P9" s="5">
        <f t="shared" ref="P9" si="16">SUM(P10:P11)</f>
        <v>9876157.1999999993</v>
      </c>
      <c r="Q9" s="5">
        <f t="shared" ref="Q9" si="17">SUM(Q10:Q11)</f>
        <v>9876157.1999999993</v>
      </c>
      <c r="R9" s="5">
        <f t="shared" ref="R9" si="18">SUM(R10:R11)</f>
        <v>10699170.300000001</v>
      </c>
      <c r="S9" s="5">
        <f t="shared" ref="S9" si="19">SUM(S10:S11)</f>
        <v>11522183.4</v>
      </c>
      <c r="T9" s="5">
        <f t="shared" ref="T9" si="20">SUM(T10:T11)</f>
        <v>12345196.5</v>
      </c>
      <c r="U9" s="5">
        <f t="shared" ref="U9" si="21">SUM(U10:U11)</f>
        <v>13168209.6</v>
      </c>
      <c r="V9" s="5">
        <f t="shared" ref="V9" si="22">SUM(V10:V11)</f>
        <v>13991222.700000001</v>
      </c>
      <c r="W9" s="5">
        <f t="shared" ref="W9" si="23">SUM(W10:W11)</f>
        <v>13991222.700000001</v>
      </c>
      <c r="X9" s="5">
        <f t="shared" ref="X9" si="24">SUM(X10:X11)</f>
        <v>14814235.799999999</v>
      </c>
      <c r="Y9" s="5">
        <f t="shared" ref="Y9" si="25">SUM(Y10:Y11)</f>
        <v>16460262</v>
      </c>
      <c r="Z9" s="5">
        <f t="shared" ref="Z9" si="26">SUM(Z10:Z11)</f>
        <v>18106288.199999999</v>
      </c>
      <c r="AA9" s="5">
        <f t="shared" ref="AA9" si="27">SUM(AA10:AA11)</f>
        <v>19752314.399999999</v>
      </c>
      <c r="AB9" s="5">
        <f t="shared" ref="AB9" si="28">SUM(AB10:AB11)</f>
        <v>13036144.211999999</v>
      </c>
      <c r="AC9" s="5">
        <f t="shared" ref="AC9" si="29">SUM(AC10:AC11)</f>
        <v>13036144.211999999</v>
      </c>
      <c r="AD9" s="5">
        <f t="shared" ref="AD9" si="30">SUM(AD10:AD11)</f>
        <v>14122489.562999999</v>
      </c>
      <c r="AE9" s="5">
        <f t="shared" ref="AE9" si="31">SUM(AE10:AE11)</f>
        <v>15208834.914000001</v>
      </c>
      <c r="AF9" s="5">
        <f t="shared" ref="AF9" si="32">SUM(AF10:AF11)</f>
        <v>16295180.264999999</v>
      </c>
      <c r="AG9" s="5">
        <f t="shared" ref="AG9" si="33">SUM(AG10:AG11)</f>
        <v>17381525.616</v>
      </c>
      <c r="AH9" s="5">
        <f t="shared" ref="AH9" si="34">SUM(AH10:AH11)</f>
        <v>18467870.967</v>
      </c>
      <c r="AI9" s="5">
        <f t="shared" ref="AI9" si="35">SUM(AI10:AI11)</f>
        <v>18467870.967</v>
      </c>
      <c r="AJ9" s="5">
        <f t="shared" ref="AJ9" si="36">SUM(AJ10:AJ11)</f>
        <v>19554216.318</v>
      </c>
      <c r="AK9" s="5">
        <f t="shared" ref="AK9" si="37">SUM(AK10:AK11)</f>
        <v>21726907.02</v>
      </c>
      <c r="AL9" s="5">
        <f t="shared" ref="AL9" si="38">SUM(AL10:AL11)</f>
        <v>23899597.721999999</v>
      </c>
      <c r="AM9" s="5">
        <f t="shared" ref="AM9" si="39">SUM(AM10:AM11)</f>
        <v>26072288.423999999</v>
      </c>
      <c r="AN9" s="5">
        <f t="shared" ref="AN9" si="40">SUM(AN10:AN11)</f>
        <v>16366568.399999999</v>
      </c>
      <c r="AO9" s="5">
        <f t="shared" ref="AO9" si="41">SUM(AO10:AO11)</f>
        <v>16366568.399999999</v>
      </c>
      <c r="AP9" s="5">
        <f t="shared" ref="AP9" si="42">SUM(AP10:AP11)</f>
        <v>17730449.100000001</v>
      </c>
      <c r="AQ9" s="5">
        <f t="shared" ref="AQ9" si="43">SUM(AQ10:AQ11)</f>
        <v>19094329.800000001</v>
      </c>
      <c r="AR9" s="5">
        <f t="shared" ref="AR9" si="44">SUM(AR10:AR11)</f>
        <v>20458210.5</v>
      </c>
      <c r="AS9" s="5">
        <f t="shared" ref="AS9" si="45">SUM(AS10:AS11)</f>
        <v>21822091.199999999</v>
      </c>
      <c r="AT9" s="5">
        <f t="shared" ref="AT9" si="46">SUM(AT10:AT11)</f>
        <v>23185971.900000002</v>
      </c>
      <c r="AU9" s="5">
        <f t="shared" ref="AU9" si="47">SUM(AU10:AU11)</f>
        <v>23185971.900000002</v>
      </c>
      <c r="AV9" s="5">
        <f t="shared" ref="AV9" si="48">SUM(AV10:AV11)</f>
        <v>24549852.599999998</v>
      </c>
      <c r="AW9" s="5">
        <f t="shared" ref="AW9" si="49">SUM(AW10:AW11)</f>
        <v>27277614</v>
      </c>
      <c r="AX9" s="5">
        <f t="shared" ref="AX9" si="50">SUM(AX10:AX11)</f>
        <v>30005375.399999999</v>
      </c>
      <c r="AY9" s="5">
        <f t="shared" ref="AY9" si="51">SUM(AY10:AY11)</f>
        <v>32733136.799999997</v>
      </c>
      <c r="AZ9" s="5">
        <f t="shared" ref="AZ9" si="52">SUM(AZ10:AZ11)</f>
        <v>20844259.3125</v>
      </c>
      <c r="BA9" s="5">
        <f t="shared" ref="BA9" si="53">SUM(BA10:BA11)</f>
        <v>20844259.3125</v>
      </c>
      <c r="BB9" s="5">
        <f t="shared" ref="BB9" si="54">SUM(BB10:BB11)</f>
        <v>22581280.921875</v>
      </c>
      <c r="BC9" s="5">
        <f t="shared" ref="BC9" si="55">SUM(BC10:BC11)</f>
        <v>24318302.531250004</v>
      </c>
      <c r="BD9" s="5">
        <f t="shared" ref="BD9" si="56">SUM(BD10:BD11)</f>
        <v>26055324.140625</v>
      </c>
      <c r="BE9" s="5">
        <f t="shared" ref="BE9" si="57">SUM(BE10:BE11)</f>
        <v>27792345.75</v>
      </c>
      <c r="BF9" s="5">
        <f t="shared" ref="BF9" si="58">SUM(BF10:BF11)</f>
        <v>29529367.359375004</v>
      </c>
      <c r="BG9" s="5">
        <f t="shared" ref="BG9" si="59">SUM(BG10:BG11)</f>
        <v>29529367.359375004</v>
      </c>
      <c r="BH9" s="5">
        <f t="shared" ref="BH9" si="60">SUM(BH10:BH11)</f>
        <v>31266388.96875</v>
      </c>
      <c r="BI9" s="5">
        <f t="shared" ref="BI9" si="61">SUM(BI10:BI11)</f>
        <v>34740432.1875</v>
      </c>
      <c r="BJ9" s="5">
        <f t="shared" ref="BJ9" si="62">SUM(BJ10:BJ11)</f>
        <v>38214475.40625</v>
      </c>
      <c r="BK9" s="5">
        <f t="shared" ref="BK9" si="63">SUM(BK10:BK11)</f>
        <v>41688518.625</v>
      </c>
      <c r="BL9" s="5">
        <f t="shared" ref="BL9" si="64">SUM(BL10:BL11)</f>
        <v>25810609.5</v>
      </c>
      <c r="BM9" s="5">
        <f t="shared" ref="BM9" si="65">SUM(BM10:BM11)</f>
        <v>25810609.5</v>
      </c>
      <c r="BN9" s="5">
        <f t="shared" ref="BN9" si="66">SUM(BN10:BN11)</f>
        <v>27961493.625</v>
      </c>
      <c r="BO9" s="5">
        <f t="shared" ref="BO9" si="67">SUM(BO10:BO11)</f>
        <v>30112377.750000004</v>
      </c>
      <c r="BP9" s="5">
        <f t="shared" ref="BP9" si="68">SUM(BP10:BP11)</f>
        <v>32263261.875</v>
      </c>
      <c r="BQ9" s="5">
        <f t="shared" ref="BQ9" si="69">SUM(BQ10:BQ11)</f>
        <v>34414146</v>
      </c>
      <c r="BR9" s="5">
        <f t="shared" ref="BR9" si="70">SUM(BR10:BR11)</f>
        <v>36565030.125</v>
      </c>
      <c r="BS9" s="5">
        <f t="shared" ref="BS9" si="71">SUM(BS10:BS11)</f>
        <v>36565030.125</v>
      </c>
      <c r="BT9" s="5">
        <f t="shared" ref="BT9" si="72">SUM(BT10:BT11)</f>
        <v>38715914.25</v>
      </c>
      <c r="BU9" s="5">
        <f t="shared" ref="BU9" si="73">SUM(BU10:BU11)</f>
        <v>43017682.5</v>
      </c>
      <c r="BV9" s="5">
        <f t="shared" ref="BV9" si="74">SUM(BV10:BV11)</f>
        <v>47319450.75</v>
      </c>
      <c r="BW9" s="5">
        <f t="shared" ref="BW9" si="75">SUM(BW10:BW11)</f>
        <v>51621219</v>
      </c>
      <c r="BX9" s="5">
        <f t="shared" ref="BX9" si="76">SUM(BX10:BX11)</f>
        <v>31686886.529999997</v>
      </c>
      <c r="BY9" s="5">
        <f t="shared" ref="BY9" si="77">SUM(BY10:BY11)</f>
        <v>31686886.529999997</v>
      </c>
      <c r="BZ9" s="5">
        <f t="shared" ref="BZ9" si="78">SUM(BZ10:BZ11)</f>
        <v>34327460.407499999</v>
      </c>
      <c r="CA9" s="5">
        <f t="shared" ref="CA9" si="79">SUM(CA10:CA11)</f>
        <v>36968034.285000004</v>
      </c>
      <c r="CB9" s="5">
        <f t="shared" ref="CB9" si="80">SUM(CB10:CB11)</f>
        <v>39608608.162500001</v>
      </c>
      <c r="CC9" s="5">
        <f t="shared" ref="CC9" si="81">SUM(CC10:CC11)</f>
        <v>42249182.039999999</v>
      </c>
      <c r="CD9" s="5">
        <f t="shared" ref="CD9" si="82">SUM(CD10:CD11)</f>
        <v>44889755.917500004</v>
      </c>
      <c r="CE9" s="5">
        <f t="shared" ref="CE9" si="83">SUM(CE10:CE11)</f>
        <v>44889755.917500004</v>
      </c>
      <c r="CF9" s="5">
        <f t="shared" ref="CF9" si="84">SUM(CF10:CF11)</f>
        <v>47530329.795000002</v>
      </c>
      <c r="CG9" s="5">
        <f t="shared" ref="CG9" si="85">SUM(CG10:CG11)</f>
        <v>52811477.550000004</v>
      </c>
      <c r="CH9" s="5">
        <f t="shared" ref="CH9" si="86">SUM(CH10:CH11)</f>
        <v>58092625.305</v>
      </c>
      <c r="CI9" s="5">
        <f t="shared" ref="CI9" si="87">SUM(CI10:CI11)</f>
        <v>63373773.059999995</v>
      </c>
      <c r="CJ9" s="5">
        <f t="shared" ref="CJ9" si="88">SUM(CJ10:CJ11)</f>
        <v>37363523.183999993</v>
      </c>
      <c r="CK9" s="5">
        <f t="shared" ref="CK9" si="89">SUM(CK10:CK11)</f>
        <v>37363523.183999993</v>
      </c>
      <c r="CL9" s="5">
        <f t="shared" ref="CL9" si="90">SUM(CL10:CL11)</f>
        <v>40477150.115999989</v>
      </c>
      <c r="CM9" s="5">
        <f t="shared" ref="CM9" si="91">SUM(CM10:CM11)</f>
        <v>43590777.047999993</v>
      </c>
      <c r="CN9" s="5">
        <f t="shared" ref="CN9" si="92">SUM(CN10:CN11)</f>
        <v>46704403.979999989</v>
      </c>
      <c r="CO9" s="5">
        <f t="shared" ref="CO9" si="93">SUM(CO10:CO11)</f>
        <v>49818030.911999993</v>
      </c>
      <c r="CP9" s="5">
        <f t="shared" ref="CP9" si="94">SUM(CP10:CP11)</f>
        <v>52931657.843999989</v>
      </c>
      <c r="CQ9" s="5">
        <f t="shared" ref="CQ9" si="95">SUM(CQ10:CQ11)</f>
        <v>52931657.843999989</v>
      </c>
      <c r="CR9" s="5">
        <f t="shared" ref="CR9" si="96">SUM(CR10:CR11)</f>
        <v>56045284.775999986</v>
      </c>
      <c r="CS9" s="5">
        <f t="shared" ref="CS9" si="97">SUM(CS10:CS11)</f>
        <v>62272538.639999986</v>
      </c>
      <c r="CT9" s="5">
        <f t="shared" ref="CT9" si="98">SUM(CT10:CT11)</f>
        <v>68499792.503999978</v>
      </c>
      <c r="CU9" s="5">
        <f t="shared" ref="CU9" si="99">SUM(CU10:CU11)</f>
        <v>74727046.367999986</v>
      </c>
      <c r="CV9" s="5">
        <f t="shared" ref="CV9" si="100">SUM(CV10:CV11)</f>
        <v>43564025.547899991</v>
      </c>
      <c r="CW9" s="5">
        <f t="shared" ref="CW9" si="101">SUM(CW10:CW11)</f>
        <v>43564025.547899991</v>
      </c>
      <c r="CX9" s="5">
        <f t="shared" ref="CX9" si="102">SUM(CX10:CX11)</f>
        <v>47194361.010224998</v>
      </c>
      <c r="CY9" s="5">
        <f t="shared" ref="CY9" si="103">SUM(CY10:CY11)</f>
        <v>50824696.472549997</v>
      </c>
      <c r="CZ9" s="5">
        <f t="shared" ref="CZ9" si="104">SUM(CZ10:CZ11)</f>
        <v>54455031.934874989</v>
      </c>
      <c r="DA9" s="5">
        <f t="shared" ref="DA9" si="105">SUM(DA10:DA11)</f>
        <v>58085367.397199996</v>
      </c>
      <c r="DB9" s="5">
        <f t="shared" ref="DB9" si="106">SUM(DB10:DB11)</f>
        <v>61715702.859524995</v>
      </c>
      <c r="DC9" s="5">
        <f t="shared" ref="DC9" si="107">SUM(DC10:DC11)</f>
        <v>61715702.859524995</v>
      </c>
      <c r="DD9" s="5">
        <f t="shared" ref="DD9" si="108">SUM(DD10:DD11)</f>
        <v>65346038.321849987</v>
      </c>
      <c r="DE9" s="5">
        <f t="shared" ref="DE9" si="109">SUM(DE10:DE11)</f>
        <v>72606709.2465</v>
      </c>
      <c r="DF9" s="5">
        <f t="shared" ref="DF9" si="110">SUM(DF10:DF11)</f>
        <v>79867380.171149984</v>
      </c>
      <c r="DG9" s="5">
        <f t="shared" ref="DG9" si="111">SUM(DG10:DG11)</f>
        <v>87128051.095799983</v>
      </c>
      <c r="DH9" s="5">
        <f t="shared" ref="DH9" si="112">SUM(DH10:DH11)</f>
        <v>48526214.195744991</v>
      </c>
      <c r="DI9" s="5">
        <f t="shared" ref="DI9" si="113">SUM(DI10:DI11)</f>
        <v>48526214.195744991</v>
      </c>
      <c r="DJ9" s="5">
        <f t="shared" ref="DJ9" si="114">SUM(DJ10:DJ11)</f>
        <v>52570065.378723741</v>
      </c>
      <c r="DK9" s="5">
        <f t="shared" ref="DK9" si="115">SUM(DK10:DK11)</f>
        <v>56613916.561702497</v>
      </c>
      <c r="DL9" s="5">
        <f t="shared" ref="DL9" si="116">SUM(DL10:DL11)</f>
        <v>60657767.744681239</v>
      </c>
      <c r="DM9" s="5">
        <f t="shared" ref="DM9" si="117">SUM(DM10:DM11)</f>
        <v>64701618.927659988</v>
      </c>
      <c r="DN9" s="5">
        <f t="shared" ref="DN9" si="118">SUM(DN10:DN11)</f>
        <v>68745470.110638738</v>
      </c>
      <c r="DO9" s="5">
        <f t="shared" ref="DO9" si="119">SUM(DO10:DO11)</f>
        <v>68745470.110638738</v>
      </c>
      <c r="DP9" s="5">
        <f t="shared" ref="DP9" si="120">SUM(DP10:DP11)</f>
        <v>72789321.293617487</v>
      </c>
      <c r="DQ9" s="5">
        <f t="shared" ref="DQ9" si="121">SUM(DQ10:DQ11)</f>
        <v>80877023.659574986</v>
      </c>
      <c r="DR9" s="6">
        <f t="shared" ref="DR9" si="122">SUM(DR10:DR11)</f>
        <v>88964726.025532484</v>
      </c>
    </row>
    <row r="10" spans="1:122" s="4" customFormat="1" ht="18" customHeight="1" x14ac:dyDescent="0.3">
      <c r="A10" s="155">
        <v>12101</v>
      </c>
      <c r="B10" s="22" t="s">
        <v>40</v>
      </c>
      <c r="C10" s="13">
        <f>D10*0.8</f>
        <v>5950080</v>
      </c>
      <c r="D10" s="13">
        <f>PL!C8</f>
        <v>7437600</v>
      </c>
      <c r="E10" s="13">
        <f>PL!D8</f>
        <v>7437600</v>
      </c>
      <c r="F10" s="13">
        <f>PL!E8</f>
        <v>8057400</v>
      </c>
      <c r="G10" s="13">
        <f>PL!F8</f>
        <v>8677200</v>
      </c>
      <c r="H10" s="13">
        <f>PL!G8</f>
        <v>9297000</v>
      </c>
      <c r="I10" s="13">
        <f>PL!H8</f>
        <v>9916800</v>
      </c>
      <c r="J10" s="13">
        <f>PL!I8</f>
        <v>10536600</v>
      </c>
      <c r="K10" s="13">
        <f>PL!J8</f>
        <v>10536600</v>
      </c>
      <c r="L10" s="13">
        <f>PL!K8</f>
        <v>11156400</v>
      </c>
      <c r="M10" s="13">
        <f>PL!L8</f>
        <v>12396000</v>
      </c>
      <c r="N10" s="13">
        <f>PL!M8</f>
        <v>13635600</v>
      </c>
      <c r="O10" s="13">
        <f>PL!N8</f>
        <v>14875200</v>
      </c>
      <c r="P10" s="13">
        <f>PL!O8</f>
        <v>9876157.1999999993</v>
      </c>
      <c r="Q10" s="13">
        <f>PL!P8</f>
        <v>9876157.1999999993</v>
      </c>
      <c r="R10" s="13">
        <f>PL!Q8</f>
        <v>10699170.300000001</v>
      </c>
      <c r="S10" s="13">
        <f>PL!R8</f>
        <v>11522183.4</v>
      </c>
      <c r="T10" s="13">
        <f>PL!S8</f>
        <v>12345196.5</v>
      </c>
      <c r="U10" s="13">
        <f>PL!T8</f>
        <v>13168209.6</v>
      </c>
      <c r="V10" s="13">
        <f>PL!U8</f>
        <v>13991222.700000001</v>
      </c>
      <c r="W10" s="13">
        <f>PL!V8</f>
        <v>13991222.700000001</v>
      </c>
      <c r="X10" s="13">
        <f>PL!W8</f>
        <v>14814235.799999999</v>
      </c>
      <c r="Y10" s="13">
        <f>PL!X8</f>
        <v>16460262</v>
      </c>
      <c r="Z10" s="13">
        <f>PL!Y8</f>
        <v>18106288.199999999</v>
      </c>
      <c r="AA10" s="13">
        <f>PL!Z8</f>
        <v>19752314.399999999</v>
      </c>
      <c r="AB10" s="13">
        <f>PL!AA8</f>
        <v>13036144.211999999</v>
      </c>
      <c r="AC10" s="13">
        <f>PL!AB8</f>
        <v>13036144.211999999</v>
      </c>
      <c r="AD10" s="13">
        <f>PL!AC8</f>
        <v>14122489.562999999</v>
      </c>
      <c r="AE10" s="13">
        <f>PL!AD8</f>
        <v>15208834.914000001</v>
      </c>
      <c r="AF10" s="13">
        <f>PL!AE8</f>
        <v>16295180.264999999</v>
      </c>
      <c r="AG10" s="13">
        <f>PL!AF8</f>
        <v>17381525.616</v>
      </c>
      <c r="AH10" s="13">
        <f>PL!AG8</f>
        <v>18467870.967</v>
      </c>
      <c r="AI10" s="13">
        <f>PL!AH8</f>
        <v>18467870.967</v>
      </c>
      <c r="AJ10" s="13">
        <f>PL!AI8</f>
        <v>19554216.318</v>
      </c>
      <c r="AK10" s="13">
        <f>PL!AJ8</f>
        <v>21726907.02</v>
      </c>
      <c r="AL10" s="13">
        <f>PL!AK8</f>
        <v>23899597.721999999</v>
      </c>
      <c r="AM10" s="13">
        <f>PL!AL8</f>
        <v>26072288.423999999</v>
      </c>
      <c r="AN10" s="13">
        <f>PL!AM8</f>
        <v>16366568.399999999</v>
      </c>
      <c r="AO10" s="13">
        <f>PL!AN8</f>
        <v>16366568.399999999</v>
      </c>
      <c r="AP10" s="13">
        <f>PL!AO8</f>
        <v>17730449.100000001</v>
      </c>
      <c r="AQ10" s="13">
        <f>PL!AP8</f>
        <v>19094329.800000001</v>
      </c>
      <c r="AR10" s="13">
        <f>PL!AQ8</f>
        <v>20458210.5</v>
      </c>
      <c r="AS10" s="13">
        <f>PL!AR8</f>
        <v>21822091.199999999</v>
      </c>
      <c r="AT10" s="13">
        <f>PL!AS8</f>
        <v>23185971.900000002</v>
      </c>
      <c r="AU10" s="13">
        <f>PL!AT8</f>
        <v>23185971.900000002</v>
      </c>
      <c r="AV10" s="13">
        <f>PL!AU8</f>
        <v>24549852.599999998</v>
      </c>
      <c r="AW10" s="13">
        <f>PL!AV8</f>
        <v>27277614</v>
      </c>
      <c r="AX10" s="13">
        <f>PL!AW8</f>
        <v>30005375.399999999</v>
      </c>
      <c r="AY10" s="13">
        <f>PL!AX8</f>
        <v>32733136.799999997</v>
      </c>
      <c r="AZ10" s="13">
        <f>PL!AY8</f>
        <v>20844259.3125</v>
      </c>
      <c r="BA10" s="13">
        <f>PL!AZ8</f>
        <v>20844259.3125</v>
      </c>
      <c r="BB10" s="13">
        <f>PL!BA8</f>
        <v>22581280.921875</v>
      </c>
      <c r="BC10" s="13">
        <f>PL!BB8</f>
        <v>24318302.531250004</v>
      </c>
      <c r="BD10" s="13">
        <f>PL!BC8</f>
        <v>26055324.140625</v>
      </c>
      <c r="BE10" s="13">
        <f>PL!BD8</f>
        <v>27792345.75</v>
      </c>
      <c r="BF10" s="13">
        <f>PL!BE8</f>
        <v>29529367.359375004</v>
      </c>
      <c r="BG10" s="13">
        <f>PL!BF8</f>
        <v>29529367.359375004</v>
      </c>
      <c r="BH10" s="13">
        <f>PL!BG8</f>
        <v>31266388.96875</v>
      </c>
      <c r="BI10" s="13">
        <f>PL!BH8</f>
        <v>34740432.1875</v>
      </c>
      <c r="BJ10" s="13">
        <f>PL!BI8</f>
        <v>38214475.40625</v>
      </c>
      <c r="BK10" s="13">
        <f>PL!BJ8</f>
        <v>41688518.625</v>
      </c>
      <c r="BL10" s="13">
        <f>PL!BK8</f>
        <v>25810609.5</v>
      </c>
      <c r="BM10" s="13">
        <f>PL!BL8</f>
        <v>25810609.5</v>
      </c>
      <c r="BN10" s="13">
        <f>PL!BM8</f>
        <v>27961493.625</v>
      </c>
      <c r="BO10" s="13">
        <f>PL!BN8</f>
        <v>30112377.750000004</v>
      </c>
      <c r="BP10" s="13">
        <f>PL!BO8</f>
        <v>32263261.875</v>
      </c>
      <c r="BQ10" s="13">
        <f>PL!BP8</f>
        <v>34414146</v>
      </c>
      <c r="BR10" s="13">
        <f>PL!BQ8</f>
        <v>36565030.125</v>
      </c>
      <c r="BS10" s="13">
        <f>PL!BR8</f>
        <v>36565030.125</v>
      </c>
      <c r="BT10" s="13">
        <f>PL!BS8</f>
        <v>38715914.25</v>
      </c>
      <c r="BU10" s="13">
        <f>PL!BT8</f>
        <v>43017682.5</v>
      </c>
      <c r="BV10" s="13">
        <f>PL!BU8</f>
        <v>47319450.75</v>
      </c>
      <c r="BW10" s="13">
        <f>PL!BV8</f>
        <v>51621219</v>
      </c>
      <c r="BX10" s="13">
        <f>PL!BW8</f>
        <v>31686886.529999997</v>
      </c>
      <c r="BY10" s="13">
        <f>PL!BX8</f>
        <v>31686886.529999997</v>
      </c>
      <c r="BZ10" s="13">
        <f>PL!BY8</f>
        <v>34327460.407499999</v>
      </c>
      <c r="CA10" s="13">
        <f>PL!BZ8</f>
        <v>36968034.285000004</v>
      </c>
      <c r="CB10" s="13">
        <f>PL!CA8</f>
        <v>39608608.162500001</v>
      </c>
      <c r="CC10" s="13">
        <f>PL!CB8</f>
        <v>42249182.039999999</v>
      </c>
      <c r="CD10" s="13">
        <f>PL!CC8</f>
        <v>44889755.917500004</v>
      </c>
      <c r="CE10" s="13">
        <f>PL!CD8</f>
        <v>44889755.917500004</v>
      </c>
      <c r="CF10" s="13">
        <f>PL!CE8</f>
        <v>47530329.795000002</v>
      </c>
      <c r="CG10" s="13">
        <f>PL!CF8</f>
        <v>52811477.550000004</v>
      </c>
      <c r="CH10" s="13">
        <f>PL!CG8</f>
        <v>58092625.305</v>
      </c>
      <c r="CI10" s="13">
        <f>PL!CH8</f>
        <v>63373773.059999995</v>
      </c>
      <c r="CJ10" s="13">
        <f>PL!CI8</f>
        <v>37363523.183999993</v>
      </c>
      <c r="CK10" s="13">
        <f>PL!CJ8</f>
        <v>37363523.183999993</v>
      </c>
      <c r="CL10" s="13">
        <f>PL!CK8</f>
        <v>40477150.115999989</v>
      </c>
      <c r="CM10" s="13">
        <f>PL!CL8</f>
        <v>43590777.047999993</v>
      </c>
      <c r="CN10" s="13">
        <f>PL!CM8</f>
        <v>46704403.979999989</v>
      </c>
      <c r="CO10" s="13">
        <f>PL!CN8</f>
        <v>49818030.911999993</v>
      </c>
      <c r="CP10" s="13">
        <f>PL!CO8</f>
        <v>52931657.843999989</v>
      </c>
      <c r="CQ10" s="13">
        <f>PL!CP8</f>
        <v>52931657.843999989</v>
      </c>
      <c r="CR10" s="13">
        <f>PL!CQ8</f>
        <v>56045284.775999986</v>
      </c>
      <c r="CS10" s="13">
        <f>PL!CR8</f>
        <v>62272538.639999986</v>
      </c>
      <c r="CT10" s="13">
        <f>PL!CS8</f>
        <v>68499792.503999978</v>
      </c>
      <c r="CU10" s="13">
        <f>PL!CT8</f>
        <v>74727046.367999986</v>
      </c>
      <c r="CV10" s="13">
        <f>PL!CU8</f>
        <v>43564025.547899991</v>
      </c>
      <c r="CW10" s="13">
        <f>PL!CV8</f>
        <v>43564025.547899991</v>
      </c>
      <c r="CX10" s="13">
        <f>PL!CW8</f>
        <v>47194361.010224998</v>
      </c>
      <c r="CY10" s="13">
        <f>PL!CX8</f>
        <v>50824696.472549997</v>
      </c>
      <c r="CZ10" s="13">
        <f>PL!CY8</f>
        <v>54455031.934874989</v>
      </c>
      <c r="DA10" s="13">
        <f>PL!CZ8</f>
        <v>58085367.397199996</v>
      </c>
      <c r="DB10" s="13">
        <f>PL!DA8</f>
        <v>61715702.859524995</v>
      </c>
      <c r="DC10" s="13">
        <f>PL!DB8</f>
        <v>61715702.859524995</v>
      </c>
      <c r="DD10" s="13">
        <f>PL!DC8</f>
        <v>65346038.321849987</v>
      </c>
      <c r="DE10" s="13">
        <f>PL!DD8</f>
        <v>72606709.2465</v>
      </c>
      <c r="DF10" s="13">
        <f>PL!DE8</f>
        <v>79867380.171149984</v>
      </c>
      <c r="DG10" s="13">
        <f>PL!DF8</f>
        <v>87128051.095799983</v>
      </c>
      <c r="DH10" s="13">
        <f>PL!DG8</f>
        <v>48526214.195744991</v>
      </c>
      <c r="DI10" s="13">
        <f>PL!DH8</f>
        <v>48526214.195744991</v>
      </c>
      <c r="DJ10" s="13">
        <f>PL!DI8</f>
        <v>52570065.378723741</v>
      </c>
      <c r="DK10" s="13">
        <f>PL!DJ8</f>
        <v>56613916.561702497</v>
      </c>
      <c r="DL10" s="13">
        <f>PL!DK8</f>
        <v>60657767.744681239</v>
      </c>
      <c r="DM10" s="13">
        <f>PL!DL8</f>
        <v>64701618.927659988</v>
      </c>
      <c r="DN10" s="13">
        <f>PL!DM8</f>
        <v>68745470.110638738</v>
      </c>
      <c r="DO10" s="13">
        <f>PL!DN8</f>
        <v>68745470.110638738</v>
      </c>
      <c r="DP10" s="13">
        <f>PL!DO8</f>
        <v>72789321.293617487</v>
      </c>
      <c r="DQ10" s="13">
        <f>PL!DP8</f>
        <v>80877023.659574986</v>
      </c>
      <c r="DR10" s="14">
        <f>PL!DQ8</f>
        <v>88964726.025532484</v>
      </c>
    </row>
    <row r="11" spans="1:122" s="4" customFormat="1" ht="18" customHeight="1" x14ac:dyDescent="0.3">
      <c r="A11" s="155">
        <v>12102</v>
      </c>
      <c r="B11" s="22" t="s">
        <v>41</v>
      </c>
      <c r="C11" s="13">
        <f>D11*0.8</f>
        <v>0</v>
      </c>
      <c r="D11" s="13">
        <f>PL!C9</f>
        <v>0</v>
      </c>
      <c r="E11" s="13">
        <f>PL!D9</f>
        <v>0</v>
      </c>
      <c r="F11" s="13">
        <f>PL!E9</f>
        <v>0</v>
      </c>
      <c r="G11" s="13">
        <f>PL!F9</f>
        <v>0</v>
      </c>
      <c r="H11" s="13">
        <f>PL!G9</f>
        <v>0</v>
      </c>
      <c r="I11" s="13">
        <f>PL!H9</f>
        <v>0</v>
      </c>
      <c r="J11" s="13">
        <f>PL!I9</f>
        <v>0</v>
      </c>
      <c r="K11" s="13">
        <f>PL!J9</f>
        <v>0</v>
      </c>
      <c r="L11" s="13">
        <f>PL!K9</f>
        <v>0</v>
      </c>
      <c r="M11" s="13">
        <f>PL!L9</f>
        <v>0</v>
      </c>
      <c r="N11" s="13">
        <f>PL!M9</f>
        <v>0</v>
      </c>
      <c r="O11" s="13">
        <f>PL!N9</f>
        <v>0</v>
      </c>
      <c r="P11" s="13">
        <f>PL!O9</f>
        <v>0</v>
      </c>
      <c r="Q11" s="13">
        <f>PL!P9</f>
        <v>0</v>
      </c>
      <c r="R11" s="13">
        <f>PL!Q9</f>
        <v>0</v>
      </c>
      <c r="S11" s="13">
        <f>PL!R9</f>
        <v>0</v>
      </c>
      <c r="T11" s="13">
        <f>PL!S9</f>
        <v>0</v>
      </c>
      <c r="U11" s="13">
        <f>PL!T9</f>
        <v>0</v>
      </c>
      <c r="V11" s="13">
        <f>PL!U9</f>
        <v>0</v>
      </c>
      <c r="W11" s="13">
        <f>PL!V9</f>
        <v>0</v>
      </c>
      <c r="X11" s="13">
        <f>PL!W9</f>
        <v>0</v>
      </c>
      <c r="Y11" s="13">
        <f>PL!X9</f>
        <v>0</v>
      </c>
      <c r="Z11" s="13">
        <f>PL!Y9</f>
        <v>0</v>
      </c>
      <c r="AA11" s="13">
        <f>PL!Z9</f>
        <v>0</v>
      </c>
      <c r="AB11" s="13">
        <f>PL!AA9</f>
        <v>0</v>
      </c>
      <c r="AC11" s="13">
        <f>PL!AB9</f>
        <v>0</v>
      </c>
      <c r="AD11" s="13">
        <f>PL!AC9</f>
        <v>0</v>
      </c>
      <c r="AE11" s="13">
        <f>PL!AD9</f>
        <v>0</v>
      </c>
      <c r="AF11" s="13">
        <f>PL!AE9</f>
        <v>0</v>
      </c>
      <c r="AG11" s="13">
        <f>PL!AF9</f>
        <v>0</v>
      </c>
      <c r="AH11" s="13">
        <f>PL!AG9</f>
        <v>0</v>
      </c>
      <c r="AI11" s="13">
        <f>PL!AH9</f>
        <v>0</v>
      </c>
      <c r="AJ11" s="13">
        <f>PL!AI9</f>
        <v>0</v>
      </c>
      <c r="AK11" s="13">
        <f>PL!AJ9</f>
        <v>0</v>
      </c>
      <c r="AL11" s="13">
        <f>PL!AK9</f>
        <v>0</v>
      </c>
      <c r="AM11" s="13">
        <f>PL!AL9</f>
        <v>0</v>
      </c>
      <c r="AN11" s="13">
        <f>PL!AM9</f>
        <v>0</v>
      </c>
      <c r="AO11" s="13">
        <f>PL!AN9</f>
        <v>0</v>
      </c>
      <c r="AP11" s="13">
        <f>PL!AO9</f>
        <v>0</v>
      </c>
      <c r="AQ11" s="13">
        <f>PL!AP9</f>
        <v>0</v>
      </c>
      <c r="AR11" s="13">
        <f>PL!AQ9</f>
        <v>0</v>
      </c>
      <c r="AS11" s="13">
        <f>PL!AR9</f>
        <v>0</v>
      </c>
      <c r="AT11" s="13">
        <f>PL!AS9</f>
        <v>0</v>
      </c>
      <c r="AU11" s="13">
        <f>PL!AT9</f>
        <v>0</v>
      </c>
      <c r="AV11" s="13">
        <f>PL!AU9</f>
        <v>0</v>
      </c>
      <c r="AW11" s="13">
        <f>PL!AV9</f>
        <v>0</v>
      </c>
      <c r="AX11" s="13">
        <f>PL!AW9</f>
        <v>0</v>
      </c>
      <c r="AY11" s="13">
        <f>PL!AX9</f>
        <v>0</v>
      </c>
      <c r="AZ11" s="13">
        <f>PL!AY9</f>
        <v>0</v>
      </c>
      <c r="BA11" s="13">
        <f>PL!AZ9</f>
        <v>0</v>
      </c>
      <c r="BB11" s="13">
        <f>PL!BA9</f>
        <v>0</v>
      </c>
      <c r="BC11" s="13">
        <f>PL!BB9</f>
        <v>0</v>
      </c>
      <c r="BD11" s="13">
        <f>PL!BC9</f>
        <v>0</v>
      </c>
      <c r="BE11" s="13">
        <f>PL!BD9</f>
        <v>0</v>
      </c>
      <c r="BF11" s="13">
        <f>PL!BE9</f>
        <v>0</v>
      </c>
      <c r="BG11" s="13">
        <f>PL!BF9</f>
        <v>0</v>
      </c>
      <c r="BH11" s="13">
        <f>PL!BG9</f>
        <v>0</v>
      </c>
      <c r="BI11" s="13">
        <f>PL!BH9</f>
        <v>0</v>
      </c>
      <c r="BJ11" s="13">
        <f>PL!BI9</f>
        <v>0</v>
      </c>
      <c r="BK11" s="13">
        <f>PL!BJ9</f>
        <v>0</v>
      </c>
      <c r="BL11" s="13">
        <f>PL!BK9</f>
        <v>0</v>
      </c>
      <c r="BM11" s="13">
        <f>PL!BL9</f>
        <v>0</v>
      </c>
      <c r="BN11" s="13">
        <f>PL!BM9</f>
        <v>0</v>
      </c>
      <c r="BO11" s="13">
        <f>PL!BN9</f>
        <v>0</v>
      </c>
      <c r="BP11" s="13">
        <f>PL!BO9</f>
        <v>0</v>
      </c>
      <c r="BQ11" s="13">
        <f>PL!BP9</f>
        <v>0</v>
      </c>
      <c r="BR11" s="13">
        <f>PL!BQ9</f>
        <v>0</v>
      </c>
      <c r="BS11" s="13">
        <f>PL!BR9</f>
        <v>0</v>
      </c>
      <c r="BT11" s="13">
        <f>PL!BS9</f>
        <v>0</v>
      </c>
      <c r="BU11" s="13">
        <f>PL!BT9</f>
        <v>0</v>
      </c>
      <c r="BV11" s="13">
        <f>PL!BU9</f>
        <v>0</v>
      </c>
      <c r="BW11" s="13">
        <f>PL!BV9</f>
        <v>0</v>
      </c>
      <c r="BX11" s="13">
        <f>PL!BW9</f>
        <v>0</v>
      </c>
      <c r="BY11" s="13">
        <f>PL!BX9</f>
        <v>0</v>
      </c>
      <c r="BZ11" s="13">
        <f>PL!BY9</f>
        <v>0</v>
      </c>
      <c r="CA11" s="13">
        <f>PL!BZ9</f>
        <v>0</v>
      </c>
      <c r="CB11" s="13">
        <f>PL!CA9</f>
        <v>0</v>
      </c>
      <c r="CC11" s="13">
        <f>PL!CB9</f>
        <v>0</v>
      </c>
      <c r="CD11" s="13">
        <f>PL!CC9</f>
        <v>0</v>
      </c>
      <c r="CE11" s="13">
        <f>PL!CD9</f>
        <v>0</v>
      </c>
      <c r="CF11" s="13">
        <f>PL!CE9</f>
        <v>0</v>
      </c>
      <c r="CG11" s="13">
        <f>PL!CF9</f>
        <v>0</v>
      </c>
      <c r="CH11" s="13">
        <f>PL!CG9</f>
        <v>0</v>
      </c>
      <c r="CI11" s="13">
        <f>PL!CH9</f>
        <v>0</v>
      </c>
      <c r="CJ11" s="13">
        <f>PL!CI9</f>
        <v>0</v>
      </c>
      <c r="CK11" s="13">
        <f>PL!CJ9</f>
        <v>0</v>
      </c>
      <c r="CL11" s="13">
        <f>PL!CK9</f>
        <v>0</v>
      </c>
      <c r="CM11" s="13">
        <f>PL!CL9</f>
        <v>0</v>
      </c>
      <c r="CN11" s="13">
        <f>PL!CM9</f>
        <v>0</v>
      </c>
      <c r="CO11" s="13">
        <f>PL!CN9</f>
        <v>0</v>
      </c>
      <c r="CP11" s="13">
        <f>PL!CO9</f>
        <v>0</v>
      </c>
      <c r="CQ11" s="13">
        <f>PL!CP9</f>
        <v>0</v>
      </c>
      <c r="CR11" s="13">
        <f>PL!CQ9</f>
        <v>0</v>
      </c>
      <c r="CS11" s="13">
        <f>PL!CR9</f>
        <v>0</v>
      </c>
      <c r="CT11" s="13">
        <f>PL!CS9</f>
        <v>0</v>
      </c>
      <c r="CU11" s="13">
        <f>PL!CT9</f>
        <v>0</v>
      </c>
      <c r="CV11" s="13">
        <f>PL!CU9</f>
        <v>0</v>
      </c>
      <c r="CW11" s="13">
        <f>PL!CV9</f>
        <v>0</v>
      </c>
      <c r="CX11" s="13">
        <f>PL!CW9</f>
        <v>0</v>
      </c>
      <c r="CY11" s="13">
        <f>PL!CX9</f>
        <v>0</v>
      </c>
      <c r="CZ11" s="13">
        <f>PL!CY9</f>
        <v>0</v>
      </c>
      <c r="DA11" s="13">
        <f>PL!CZ9</f>
        <v>0</v>
      </c>
      <c r="DB11" s="13">
        <f>PL!DA9</f>
        <v>0</v>
      </c>
      <c r="DC11" s="13">
        <f>PL!DB9</f>
        <v>0</v>
      </c>
      <c r="DD11" s="13">
        <f>PL!DC9</f>
        <v>0</v>
      </c>
      <c r="DE11" s="13">
        <f>PL!DD9</f>
        <v>0</v>
      </c>
      <c r="DF11" s="13">
        <f>PL!DE9</f>
        <v>0</v>
      </c>
      <c r="DG11" s="13">
        <f>PL!DF9</f>
        <v>0</v>
      </c>
      <c r="DH11" s="13">
        <f>PL!DG9</f>
        <v>0</v>
      </c>
      <c r="DI11" s="13">
        <f>PL!DH9</f>
        <v>0</v>
      </c>
      <c r="DJ11" s="13">
        <f>PL!DI9</f>
        <v>0</v>
      </c>
      <c r="DK11" s="13">
        <f>PL!DJ9</f>
        <v>0</v>
      </c>
      <c r="DL11" s="13">
        <f>PL!DK9</f>
        <v>0</v>
      </c>
      <c r="DM11" s="13">
        <f>PL!DL9</f>
        <v>0</v>
      </c>
      <c r="DN11" s="13">
        <f>PL!DM9</f>
        <v>0</v>
      </c>
      <c r="DO11" s="13">
        <f>PL!DN9</f>
        <v>0</v>
      </c>
      <c r="DP11" s="13">
        <f>PL!DO9</f>
        <v>0</v>
      </c>
      <c r="DQ11" s="13">
        <f>PL!DP9</f>
        <v>0</v>
      </c>
      <c r="DR11" s="14">
        <f>PL!DQ9</f>
        <v>0</v>
      </c>
    </row>
    <row r="12" spans="1:122" s="7" customFormat="1" ht="18" customHeight="1" x14ac:dyDescent="0.3">
      <c r="A12" s="165">
        <v>12200</v>
      </c>
      <c r="B12" s="28" t="s">
        <v>44</v>
      </c>
      <c r="C12" s="5">
        <f>SUM(C13:C16)</f>
        <v>7857248</v>
      </c>
      <c r="D12" s="5">
        <f>SUM(D13:D16)</f>
        <v>9821560</v>
      </c>
      <c r="E12" s="5">
        <f t="shared" ref="E12:BP12" si="123">SUM(E13:E16)</f>
        <v>9821560</v>
      </c>
      <c r="F12" s="5">
        <f t="shared" si="123"/>
        <v>10049065</v>
      </c>
      <c r="G12" s="5">
        <f t="shared" si="123"/>
        <v>10276570</v>
      </c>
      <c r="H12" s="5">
        <f t="shared" si="123"/>
        <v>10504075</v>
      </c>
      <c r="I12" s="5">
        <f t="shared" si="123"/>
        <v>10731580</v>
      </c>
      <c r="J12" s="5">
        <f t="shared" si="123"/>
        <v>11024085</v>
      </c>
      <c r="K12" s="5">
        <f t="shared" si="123"/>
        <v>11024085</v>
      </c>
      <c r="L12" s="5">
        <f t="shared" si="123"/>
        <v>11251590</v>
      </c>
      <c r="M12" s="5">
        <f t="shared" si="123"/>
        <v>11706600</v>
      </c>
      <c r="N12" s="5">
        <f t="shared" si="123"/>
        <v>12161610</v>
      </c>
      <c r="O12" s="5">
        <f t="shared" si="123"/>
        <v>12616620</v>
      </c>
      <c r="P12" s="5">
        <f t="shared" si="123"/>
        <v>12058368.607999999</v>
      </c>
      <c r="Q12" s="5">
        <f t="shared" si="123"/>
        <v>12058368.607999999</v>
      </c>
      <c r="R12" s="5">
        <f t="shared" si="123"/>
        <v>12443565.991999999</v>
      </c>
      <c r="S12" s="5">
        <f t="shared" si="123"/>
        <v>12750763.376000002</v>
      </c>
      <c r="T12" s="5">
        <f t="shared" si="123"/>
        <v>13057960.76</v>
      </c>
      <c r="U12" s="5">
        <f t="shared" si="123"/>
        <v>13365158.144000001</v>
      </c>
      <c r="V12" s="5">
        <f t="shared" si="123"/>
        <v>13737355.527999999</v>
      </c>
      <c r="W12" s="5">
        <f t="shared" si="123"/>
        <v>13737355.527999999</v>
      </c>
      <c r="X12" s="5">
        <f t="shared" si="123"/>
        <v>14044552.912</v>
      </c>
      <c r="Y12" s="5">
        <f t="shared" si="123"/>
        <v>14658947.68</v>
      </c>
      <c r="Z12" s="5">
        <f t="shared" si="123"/>
        <v>15273342.448000003</v>
      </c>
      <c r="AA12" s="5">
        <f t="shared" si="123"/>
        <v>15887737.215999998</v>
      </c>
      <c r="AB12" s="5">
        <f t="shared" si="123"/>
        <v>14778453.404000001</v>
      </c>
      <c r="AC12" s="5">
        <f t="shared" si="123"/>
        <v>14778453.404000001</v>
      </c>
      <c r="AD12" s="5">
        <f t="shared" si="123"/>
        <v>15292824.521000002</v>
      </c>
      <c r="AE12" s="5">
        <f t="shared" si="123"/>
        <v>15709695.638</v>
      </c>
      <c r="AF12" s="5">
        <f t="shared" si="123"/>
        <v>16126566.754999999</v>
      </c>
      <c r="AG12" s="5">
        <f t="shared" si="123"/>
        <v>16543437.872</v>
      </c>
      <c r="AH12" s="5">
        <f t="shared" si="123"/>
        <v>17025308.989</v>
      </c>
      <c r="AI12" s="5">
        <f t="shared" si="123"/>
        <v>17025308.989</v>
      </c>
      <c r="AJ12" s="5">
        <f t="shared" si="123"/>
        <v>17442180.105999999</v>
      </c>
      <c r="AK12" s="5">
        <f t="shared" si="123"/>
        <v>18275922.34</v>
      </c>
      <c r="AL12" s="5">
        <f t="shared" si="123"/>
        <v>19109664.574000001</v>
      </c>
      <c r="AM12" s="5">
        <f t="shared" si="123"/>
        <v>19943406.808000002</v>
      </c>
      <c r="AN12" s="5">
        <f t="shared" si="123"/>
        <v>18722948.035999998</v>
      </c>
      <c r="AO12" s="5">
        <f t="shared" si="123"/>
        <v>18722948.035999998</v>
      </c>
      <c r="AP12" s="5">
        <f t="shared" si="123"/>
        <v>19265402.039000001</v>
      </c>
      <c r="AQ12" s="5">
        <f t="shared" si="123"/>
        <v>19807856.042000003</v>
      </c>
      <c r="AR12" s="5">
        <f t="shared" si="123"/>
        <v>20350310.045000002</v>
      </c>
      <c r="AS12" s="5">
        <f t="shared" si="123"/>
        <v>20892764.048</v>
      </c>
      <c r="AT12" s="5">
        <f t="shared" si="123"/>
        <v>21500218.050999999</v>
      </c>
      <c r="AU12" s="5">
        <f t="shared" si="123"/>
        <v>21500218.050999999</v>
      </c>
      <c r="AV12" s="5">
        <f t="shared" si="123"/>
        <v>22042672.054000001</v>
      </c>
      <c r="AW12" s="5">
        <f t="shared" si="123"/>
        <v>23127580.060000002</v>
      </c>
      <c r="AX12" s="5">
        <f t="shared" si="123"/>
        <v>24212488.066</v>
      </c>
      <c r="AY12" s="5">
        <f t="shared" si="123"/>
        <v>25297396.071999997</v>
      </c>
      <c r="AZ12" s="5">
        <f t="shared" si="123"/>
        <v>21826397.173750002</v>
      </c>
      <c r="BA12" s="5">
        <f t="shared" si="123"/>
        <v>21826397.173750002</v>
      </c>
      <c r="BB12" s="5">
        <f t="shared" si="123"/>
        <v>22534305.271562498</v>
      </c>
      <c r="BC12" s="5">
        <f t="shared" si="123"/>
        <v>23242213.369374998</v>
      </c>
      <c r="BD12" s="5">
        <f t="shared" si="123"/>
        <v>23950121.467187501</v>
      </c>
      <c r="BE12" s="5">
        <f t="shared" si="123"/>
        <v>24658029.564999998</v>
      </c>
      <c r="BF12" s="5">
        <f t="shared" si="123"/>
        <v>25430937.662812501</v>
      </c>
      <c r="BG12" s="5">
        <f t="shared" si="123"/>
        <v>25430937.662812501</v>
      </c>
      <c r="BH12" s="5">
        <f t="shared" si="123"/>
        <v>26138845.760625001</v>
      </c>
      <c r="BI12" s="5">
        <f t="shared" si="123"/>
        <v>27554661.956250001</v>
      </c>
      <c r="BJ12" s="5">
        <f t="shared" si="123"/>
        <v>28970478.151875</v>
      </c>
      <c r="BK12" s="5">
        <f t="shared" si="123"/>
        <v>30386294.347499996</v>
      </c>
      <c r="BL12" s="5">
        <f t="shared" si="123"/>
        <v>24649116.050000001</v>
      </c>
      <c r="BM12" s="5">
        <f t="shared" si="123"/>
        <v>24649116.050000001</v>
      </c>
      <c r="BN12" s="5">
        <f t="shared" si="123"/>
        <v>25566792.387499999</v>
      </c>
      <c r="BO12" s="5">
        <f t="shared" si="123"/>
        <v>26484468.725000001</v>
      </c>
      <c r="BP12" s="5">
        <f t="shared" si="123"/>
        <v>27402145.0625</v>
      </c>
      <c r="BQ12" s="5">
        <f t="shared" ref="BQ12:DR12" si="124">SUM(BQ13:BQ16)</f>
        <v>28319821.399999999</v>
      </c>
      <c r="BR12" s="5">
        <f t="shared" si="124"/>
        <v>29302497.737500001</v>
      </c>
      <c r="BS12" s="5">
        <f t="shared" si="124"/>
        <v>29302497.737500001</v>
      </c>
      <c r="BT12" s="5">
        <f t="shared" si="124"/>
        <v>30220174.074999999</v>
      </c>
      <c r="BU12" s="5">
        <f t="shared" si="124"/>
        <v>32055526.75</v>
      </c>
      <c r="BV12" s="5">
        <f t="shared" si="124"/>
        <v>33890879.424999997</v>
      </c>
      <c r="BW12" s="5">
        <f t="shared" si="124"/>
        <v>35726232.100000001</v>
      </c>
      <c r="BX12" s="5">
        <f t="shared" si="124"/>
        <v>28460168.521199998</v>
      </c>
      <c r="BY12" s="5">
        <f t="shared" si="124"/>
        <v>28460168.521199998</v>
      </c>
      <c r="BZ12" s="5">
        <f t="shared" si="124"/>
        <v>29603349.2313</v>
      </c>
      <c r="CA12" s="5">
        <f t="shared" si="124"/>
        <v>30746529.941399999</v>
      </c>
      <c r="CB12" s="5">
        <f t="shared" si="124"/>
        <v>31889710.651500002</v>
      </c>
      <c r="CC12" s="5">
        <f t="shared" si="124"/>
        <v>33032891.3616</v>
      </c>
      <c r="CD12" s="5">
        <f t="shared" si="124"/>
        <v>34241072.071699999</v>
      </c>
      <c r="CE12" s="5">
        <f t="shared" si="124"/>
        <v>34241072.071699999</v>
      </c>
      <c r="CF12" s="5">
        <f t="shared" si="124"/>
        <v>35384252.781800002</v>
      </c>
      <c r="CG12" s="5">
        <f t="shared" si="124"/>
        <v>37670614.202000007</v>
      </c>
      <c r="CH12" s="5">
        <f t="shared" si="124"/>
        <v>39956975.622199997</v>
      </c>
      <c r="CI12" s="5">
        <f t="shared" si="124"/>
        <v>42243337.042399995</v>
      </c>
      <c r="CJ12" s="5">
        <f t="shared" si="124"/>
        <v>31336766.115199998</v>
      </c>
      <c r="CK12" s="5">
        <f t="shared" si="124"/>
        <v>31336766.115199998</v>
      </c>
      <c r="CL12" s="5">
        <f t="shared" si="124"/>
        <v>32697996.624799993</v>
      </c>
      <c r="CM12" s="5">
        <f t="shared" si="124"/>
        <v>34059227.134399995</v>
      </c>
      <c r="CN12" s="5">
        <f t="shared" si="124"/>
        <v>35420457.643999994</v>
      </c>
      <c r="CO12" s="5">
        <f t="shared" si="124"/>
        <v>36781688.153599992</v>
      </c>
      <c r="CP12" s="5">
        <f t="shared" si="124"/>
        <v>38207918.663199998</v>
      </c>
      <c r="CQ12" s="5">
        <f t="shared" si="124"/>
        <v>38207918.663199998</v>
      </c>
      <c r="CR12" s="5">
        <f t="shared" si="124"/>
        <v>39569149.172799997</v>
      </c>
      <c r="CS12" s="5">
        <f t="shared" si="124"/>
        <v>42291610.191999994</v>
      </c>
      <c r="CT12" s="5">
        <f t="shared" si="124"/>
        <v>45014071.211199999</v>
      </c>
      <c r="CU12" s="5">
        <f t="shared" si="124"/>
        <v>47736532.230399996</v>
      </c>
      <c r="CV12" s="5">
        <f t="shared" si="124"/>
        <v>37245672.391004995</v>
      </c>
      <c r="CW12" s="5">
        <f t="shared" si="124"/>
        <v>37245672.391004995</v>
      </c>
      <c r="CX12" s="5">
        <f t="shared" si="124"/>
        <v>38872353.423588753</v>
      </c>
      <c r="CY12" s="5">
        <f t="shared" si="124"/>
        <v>40499034.456172496</v>
      </c>
      <c r="CZ12" s="5">
        <f t="shared" si="124"/>
        <v>42125715.488756247</v>
      </c>
      <c r="DA12" s="5">
        <f t="shared" si="124"/>
        <v>43752396.521339998</v>
      </c>
      <c r="DB12" s="5">
        <f t="shared" si="124"/>
        <v>45444077.553923748</v>
      </c>
      <c r="DC12" s="5">
        <f t="shared" si="124"/>
        <v>45444077.553923748</v>
      </c>
      <c r="DD12" s="5">
        <f t="shared" si="124"/>
        <v>47070758.586507499</v>
      </c>
      <c r="DE12" s="5">
        <f t="shared" si="124"/>
        <v>50324120.651674993</v>
      </c>
      <c r="DF12" s="5">
        <f t="shared" si="124"/>
        <v>53577482.716842487</v>
      </c>
      <c r="DG12" s="5">
        <f t="shared" si="124"/>
        <v>56830844.782009982</v>
      </c>
      <c r="DH12" s="5">
        <f t="shared" si="124"/>
        <v>40263277.504566997</v>
      </c>
      <c r="DI12" s="5">
        <f t="shared" si="124"/>
        <v>40263277.504566997</v>
      </c>
      <c r="DJ12" s="5">
        <f t="shared" si="124"/>
        <v>42120842.296614245</v>
      </c>
      <c r="DK12" s="5">
        <f t="shared" si="124"/>
        <v>43978407.088661492</v>
      </c>
      <c r="DL12" s="5">
        <f t="shared" si="124"/>
        <v>45835971.880708747</v>
      </c>
      <c r="DM12" s="5">
        <f t="shared" si="124"/>
        <v>47693536.672755994</v>
      </c>
      <c r="DN12" s="5">
        <f t="shared" si="124"/>
        <v>49616101.464803249</v>
      </c>
      <c r="DO12" s="5">
        <f t="shared" si="124"/>
        <v>49616101.464803249</v>
      </c>
      <c r="DP12" s="5">
        <f t="shared" si="124"/>
        <v>51473666.256850503</v>
      </c>
      <c r="DQ12" s="5">
        <f t="shared" si="124"/>
        <v>55188795.840944991</v>
      </c>
      <c r="DR12" s="6">
        <f t="shared" si="124"/>
        <v>58903925.425039493</v>
      </c>
    </row>
    <row r="13" spans="1:122" s="4" customFormat="1" ht="18" customHeight="1" x14ac:dyDescent="0.3">
      <c r="A13" s="155">
        <v>12201</v>
      </c>
      <c r="B13" s="22" t="s">
        <v>45</v>
      </c>
      <c r="C13" s="13">
        <f t="shared" ref="C13:C16" si="125">D13*0.8</f>
        <v>4364000</v>
      </c>
      <c r="D13" s="13">
        <f>PL!C15</f>
        <v>5455000</v>
      </c>
      <c r="E13" s="13">
        <f>PL!D15</f>
        <v>5455000</v>
      </c>
      <c r="F13" s="13">
        <f>PL!E15</f>
        <v>5455000</v>
      </c>
      <c r="G13" s="13">
        <f>PL!F15</f>
        <v>5455000</v>
      </c>
      <c r="H13" s="13">
        <f>PL!G15</f>
        <v>5455000</v>
      </c>
      <c r="I13" s="13">
        <f>PL!H15</f>
        <v>5455000</v>
      </c>
      <c r="J13" s="13">
        <f>PL!I15</f>
        <v>5505000</v>
      </c>
      <c r="K13" s="13">
        <f>PL!J15</f>
        <v>5505000</v>
      </c>
      <c r="L13" s="13">
        <f>PL!K15</f>
        <v>5505000</v>
      </c>
      <c r="M13" s="13">
        <f>PL!L15</f>
        <v>5505000</v>
      </c>
      <c r="N13" s="13">
        <f>PL!M15</f>
        <v>5505000</v>
      </c>
      <c r="O13" s="13">
        <f>PL!N15</f>
        <v>5505000</v>
      </c>
      <c r="P13" s="13">
        <f>PL!O15</f>
        <v>6440000</v>
      </c>
      <c r="Q13" s="13">
        <f>PL!P15</f>
        <v>6440000</v>
      </c>
      <c r="R13" s="13">
        <f>PL!Q15</f>
        <v>6500000</v>
      </c>
      <c r="S13" s="13">
        <f>PL!R15</f>
        <v>6500000</v>
      </c>
      <c r="T13" s="13">
        <f>PL!S15</f>
        <v>6500000</v>
      </c>
      <c r="U13" s="13">
        <f>PL!T15</f>
        <v>6500000</v>
      </c>
      <c r="V13" s="13">
        <f>PL!U15</f>
        <v>6550000</v>
      </c>
      <c r="W13" s="13">
        <f>PL!V15</f>
        <v>6550000</v>
      </c>
      <c r="X13" s="13">
        <f>PL!W15</f>
        <v>6550000</v>
      </c>
      <c r="Y13" s="13">
        <f>PL!X15</f>
        <v>6550000</v>
      </c>
      <c r="Z13" s="13">
        <f>PL!Y15</f>
        <v>6550000</v>
      </c>
      <c r="AA13" s="13">
        <f>PL!Z15</f>
        <v>6550000</v>
      </c>
      <c r="AB13" s="13">
        <f>PL!AA15</f>
        <v>7520000</v>
      </c>
      <c r="AC13" s="13">
        <f>PL!AB15</f>
        <v>7520000</v>
      </c>
      <c r="AD13" s="13">
        <f>PL!AC15</f>
        <v>7595000</v>
      </c>
      <c r="AE13" s="13">
        <f>PL!AD15</f>
        <v>7595000</v>
      </c>
      <c r="AF13" s="13">
        <f>PL!AE15</f>
        <v>7595000</v>
      </c>
      <c r="AG13" s="13">
        <f>PL!AF15</f>
        <v>7595000</v>
      </c>
      <c r="AH13" s="13">
        <f>PL!AG15</f>
        <v>7645000</v>
      </c>
      <c r="AI13" s="13">
        <f>PL!AH15</f>
        <v>7645000</v>
      </c>
      <c r="AJ13" s="13">
        <f>PL!AI15</f>
        <v>7645000</v>
      </c>
      <c r="AK13" s="13">
        <f>PL!AJ15</f>
        <v>7645000</v>
      </c>
      <c r="AL13" s="13">
        <f>PL!AK15</f>
        <v>7645000</v>
      </c>
      <c r="AM13" s="13">
        <f>PL!AL15</f>
        <v>7645000</v>
      </c>
      <c r="AN13" s="13">
        <f>PL!AM15</f>
        <v>9395000</v>
      </c>
      <c r="AO13" s="13">
        <f>PL!AN15</f>
        <v>9395000</v>
      </c>
      <c r="AP13" s="13">
        <f>PL!AO15</f>
        <v>9395000</v>
      </c>
      <c r="AQ13" s="13">
        <f>PL!AP15</f>
        <v>9395000</v>
      </c>
      <c r="AR13" s="13">
        <f>PL!AQ15</f>
        <v>9395000</v>
      </c>
      <c r="AS13" s="13">
        <f>PL!AR15</f>
        <v>9395000</v>
      </c>
      <c r="AT13" s="13">
        <f>PL!AS15</f>
        <v>9445000</v>
      </c>
      <c r="AU13" s="13">
        <f>PL!AT15</f>
        <v>9445000</v>
      </c>
      <c r="AV13" s="13">
        <f>PL!AU15</f>
        <v>9445000</v>
      </c>
      <c r="AW13" s="13">
        <f>PL!AV15</f>
        <v>9445000</v>
      </c>
      <c r="AX13" s="13">
        <f>PL!AW15</f>
        <v>9445000</v>
      </c>
      <c r="AY13" s="13">
        <f>PL!AX15</f>
        <v>9445000</v>
      </c>
      <c r="AZ13" s="13">
        <f>PL!AY15</f>
        <v>10255000</v>
      </c>
      <c r="BA13" s="13">
        <f>PL!AZ15</f>
        <v>10255000</v>
      </c>
      <c r="BB13" s="13">
        <f>PL!BA15</f>
        <v>10255000</v>
      </c>
      <c r="BC13" s="13">
        <f>PL!BB15</f>
        <v>10255000</v>
      </c>
      <c r="BD13" s="13">
        <f>PL!BC15</f>
        <v>10255000</v>
      </c>
      <c r="BE13" s="13">
        <f>PL!BD15</f>
        <v>10255000</v>
      </c>
      <c r="BF13" s="13">
        <f>PL!BE15</f>
        <v>10305000</v>
      </c>
      <c r="BG13" s="13">
        <f>PL!BF15</f>
        <v>10305000</v>
      </c>
      <c r="BH13" s="13">
        <f>PL!BG15</f>
        <v>10305000</v>
      </c>
      <c r="BI13" s="13">
        <f>PL!BH15</f>
        <v>10305000</v>
      </c>
      <c r="BJ13" s="13">
        <f>PL!BI15</f>
        <v>10305000</v>
      </c>
      <c r="BK13" s="13">
        <f>PL!BJ15</f>
        <v>10305000</v>
      </c>
      <c r="BL13" s="13">
        <f>PL!BK15</f>
        <v>10490000</v>
      </c>
      <c r="BM13" s="13">
        <f>PL!BL15</f>
        <v>10490000</v>
      </c>
      <c r="BN13" s="13">
        <f>PL!BM15</f>
        <v>10490000</v>
      </c>
      <c r="BO13" s="13">
        <f>PL!BN15</f>
        <v>10490000</v>
      </c>
      <c r="BP13" s="13">
        <f>PL!BO15</f>
        <v>10490000</v>
      </c>
      <c r="BQ13" s="13">
        <f>PL!BP15</f>
        <v>10490000</v>
      </c>
      <c r="BR13" s="13">
        <f>PL!BQ15</f>
        <v>10540000</v>
      </c>
      <c r="BS13" s="13">
        <f>PL!BR15</f>
        <v>10540000</v>
      </c>
      <c r="BT13" s="13">
        <f>PL!BS15</f>
        <v>10540000</v>
      </c>
      <c r="BU13" s="13">
        <f>PL!BT15</f>
        <v>10540000</v>
      </c>
      <c r="BV13" s="13">
        <f>PL!BU15</f>
        <v>10540000</v>
      </c>
      <c r="BW13" s="13">
        <f>PL!BV15</f>
        <v>10540000</v>
      </c>
      <c r="BX13" s="13">
        <f>PL!BW15</f>
        <v>11340000</v>
      </c>
      <c r="BY13" s="13">
        <f>PL!BX15</f>
        <v>11340000</v>
      </c>
      <c r="BZ13" s="13">
        <f>PL!BY15</f>
        <v>11340000</v>
      </c>
      <c r="CA13" s="13">
        <f>PL!BZ15</f>
        <v>11340000</v>
      </c>
      <c r="CB13" s="13">
        <f>PL!CA15</f>
        <v>11340000</v>
      </c>
      <c r="CC13" s="13">
        <f>PL!CB15</f>
        <v>11340000</v>
      </c>
      <c r="CD13" s="13">
        <f>PL!CC15</f>
        <v>11390000</v>
      </c>
      <c r="CE13" s="13">
        <f>PL!CD15</f>
        <v>11390000</v>
      </c>
      <c r="CF13" s="13">
        <f>PL!CE15</f>
        <v>11390000</v>
      </c>
      <c r="CG13" s="13">
        <f>PL!CF15</f>
        <v>11390000</v>
      </c>
      <c r="CH13" s="13">
        <f>PL!CG15</f>
        <v>11390000</v>
      </c>
      <c r="CI13" s="13">
        <f>PL!CH15</f>
        <v>11390000</v>
      </c>
      <c r="CJ13" s="13">
        <f>PL!CI15</f>
        <v>11540000</v>
      </c>
      <c r="CK13" s="13">
        <f>PL!CJ15</f>
        <v>11540000</v>
      </c>
      <c r="CL13" s="13">
        <f>PL!CK15</f>
        <v>11540000</v>
      </c>
      <c r="CM13" s="13">
        <f>PL!CL15</f>
        <v>11540000</v>
      </c>
      <c r="CN13" s="13">
        <f>PL!CM15</f>
        <v>11540000</v>
      </c>
      <c r="CO13" s="13">
        <f>PL!CN15</f>
        <v>11540000</v>
      </c>
      <c r="CP13" s="13">
        <f>PL!CO15</f>
        <v>11590000</v>
      </c>
      <c r="CQ13" s="13">
        <f>PL!CP15</f>
        <v>11590000</v>
      </c>
      <c r="CR13" s="13">
        <f>PL!CQ15</f>
        <v>11590000</v>
      </c>
      <c r="CS13" s="13">
        <f>PL!CR15</f>
        <v>11590000</v>
      </c>
      <c r="CT13" s="13">
        <f>PL!CS15</f>
        <v>11590000</v>
      </c>
      <c r="CU13" s="13">
        <f>PL!CT15</f>
        <v>11590000</v>
      </c>
      <c r="CV13" s="13">
        <f>PL!CU15</f>
        <v>13635000</v>
      </c>
      <c r="CW13" s="13">
        <f>PL!CV15</f>
        <v>13635000</v>
      </c>
      <c r="CX13" s="13">
        <f>PL!CW15</f>
        <v>13635000</v>
      </c>
      <c r="CY13" s="13">
        <f>PL!CX15</f>
        <v>13635000</v>
      </c>
      <c r="CZ13" s="13">
        <f>PL!CY15</f>
        <v>13635000</v>
      </c>
      <c r="DA13" s="13">
        <f>PL!CZ15</f>
        <v>13635000</v>
      </c>
      <c r="DB13" s="13">
        <f>PL!DA15</f>
        <v>13685000</v>
      </c>
      <c r="DC13" s="13">
        <f>PL!DB15</f>
        <v>13685000</v>
      </c>
      <c r="DD13" s="13">
        <f>PL!DC15</f>
        <v>13685000</v>
      </c>
      <c r="DE13" s="13">
        <f>PL!DD15</f>
        <v>13685000</v>
      </c>
      <c r="DF13" s="13">
        <f>PL!DE15</f>
        <v>13685000</v>
      </c>
      <c r="DG13" s="13">
        <f>PL!DF15</f>
        <v>13685000</v>
      </c>
      <c r="DH13" s="13">
        <f>PL!DG15</f>
        <v>13825000</v>
      </c>
      <c r="DI13" s="13">
        <f>PL!DH15</f>
        <v>13825000</v>
      </c>
      <c r="DJ13" s="13">
        <f>PL!DI15</f>
        <v>13825000</v>
      </c>
      <c r="DK13" s="13">
        <f>PL!DJ15</f>
        <v>13825000</v>
      </c>
      <c r="DL13" s="13">
        <f>PL!DK15</f>
        <v>13825000</v>
      </c>
      <c r="DM13" s="13">
        <f>PL!DL15</f>
        <v>13825000</v>
      </c>
      <c r="DN13" s="13">
        <f>PL!DM15</f>
        <v>13875000</v>
      </c>
      <c r="DO13" s="13">
        <f>PL!DN15</f>
        <v>13875000</v>
      </c>
      <c r="DP13" s="13">
        <f>PL!DO15</f>
        <v>13875000</v>
      </c>
      <c r="DQ13" s="13">
        <f>PL!DP15</f>
        <v>13875000</v>
      </c>
      <c r="DR13" s="14">
        <f>PL!DQ15</f>
        <v>13875000</v>
      </c>
    </row>
    <row r="14" spans="1:122" s="4" customFormat="1" ht="18" customHeight="1" x14ac:dyDescent="0.3">
      <c r="A14" s="155">
        <v>12202</v>
      </c>
      <c r="B14" s="22" t="s">
        <v>46</v>
      </c>
      <c r="C14" s="13">
        <f t="shared" si="125"/>
        <v>1506240</v>
      </c>
      <c r="D14" s="13">
        <f>PL!C16</f>
        <v>1882800</v>
      </c>
      <c r="E14" s="13">
        <f>PL!D16</f>
        <v>1882800</v>
      </c>
      <c r="F14" s="13">
        <f>PL!E16</f>
        <v>2039700</v>
      </c>
      <c r="G14" s="13">
        <f>PL!F16</f>
        <v>2196600.0000000005</v>
      </c>
      <c r="H14" s="13">
        <f>PL!G16</f>
        <v>2353500</v>
      </c>
      <c r="I14" s="13">
        <f>PL!H16</f>
        <v>2510400</v>
      </c>
      <c r="J14" s="13">
        <f>PL!I16</f>
        <v>2667300.0000000005</v>
      </c>
      <c r="K14" s="13">
        <f>PL!J16</f>
        <v>2667300.0000000005</v>
      </c>
      <c r="L14" s="13">
        <f>PL!K16</f>
        <v>2824200</v>
      </c>
      <c r="M14" s="13">
        <f>PL!L16</f>
        <v>3138000</v>
      </c>
      <c r="N14" s="13">
        <f>PL!M16</f>
        <v>3451800</v>
      </c>
      <c r="O14" s="13">
        <f>PL!N16</f>
        <v>3765600</v>
      </c>
      <c r="P14" s="13">
        <f>PL!O16</f>
        <v>2490789.6</v>
      </c>
      <c r="Q14" s="13">
        <f>PL!P16</f>
        <v>2490789.6</v>
      </c>
      <c r="R14" s="13">
        <f>PL!Q16</f>
        <v>2698355.4000000004</v>
      </c>
      <c r="S14" s="13">
        <f>PL!R16</f>
        <v>2905921.2000000007</v>
      </c>
      <c r="T14" s="13">
        <f>PL!S16</f>
        <v>3113487</v>
      </c>
      <c r="U14" s="13">
        <f>PL!T16</f>
        <v>3321052.8000000003</v>
      </c>
      <c r="V14" s="13">
        <f>PL!U16</f>
        <v>3528618.6</v>
      </c>
      <c r="W14" s="13">
        <f>PL!V16</f>
        <v>3528618.6</v>
      </c>
      <c r="X14" s="13">
        <f>PL!W16</f>
        <v>3736184.4000000004</v>
      </c>
      <c r="Y14" s="13">
        <f>PL!X16</f>
        <v>4151316</v>
      </c>
      <c r="Z14" s="13">
        <f>PL!Y16</f>
        <v>4566447.6000000006</v>
      </c>
      <c r="AA14" s="13">
        <f>PL!Z16</f>
        <v>4981579.2</v>
      </c>
      <c r="AB14" s="13">
        <f>PL!AA16</f>
        <v>3334968.9360000002</v>
      </c>
      <c r="AC14" s="13">
        <f>PL!AB16</f>
        <v>3334968.9360000002</v>
      </c>
      <c r="AD14" s="13">
        <f>PL!AC16</f>
        <v>3612883.0140000004</v>
      </c>
      <c r="AE14" s="13">
        <f>PL!AD16</f>
        <v>3890797.0920000002</v>
      </c>
      <c r="AF14" s="13">
        <f>PL!AE16</f>
        <v>4168711.17</v>
      </c>
      <c r="AG14" s="13">
        <f>PL!AF16</f>
        <v>4446625.2480000006</v>
      </c>
      <c r="AH14" s="13">
        <f>PL!AG16</f>
        <v>4724539.3260000004</v>
      </c>
      <c r="AI14" s="13">
        <f>PL!AH16</f>
        <v>4724539.3260000004</v>
      </c>
      <c r="AJ14" s="13">
        <f>PL!AI16</f>
        <v>5002453.4040000001</v>
      </c>
      <c r="AK14" s="13">
        <f>PL!AJ16</f>
        <v>5558281.5600000005</v>
      </c>
      <c r="AL14" s="13">
        <f>PL!AK16</f>
        <v>6114109.7160000009</v>
      </c>
      <c r="AM14" s="13">
        <f>PL!AL16</f>
        <v>6669937.8720000004</v>
      </c>
      <c r="AN14" s="13">
        <f>PL!AM16</f>
        <v>4254541.2</v>
      </c>
      <c r="AO14" s="13">
        <f>PL!AN16</f>
        <v>4254541.2</v>
      </c>
      <c r="AP14" s="13">
        <f>PL!AO16</f>
        <v>4609086.3</v>
      </c>
      <c r="AQ14" s="13">
        <f>PL!AP16</f>
        <v>4963631.4000000013</v>
      </c>
      <c r="AR14" s="13">
        <f>PL!AQ16</f>
        <v>5318176.5</v>
      </c>
      <c r="AS14" s="13">
        <f>PL!AR16</f>
        <v>5672721.6000000006</v>
      </c>
      <c r="AT14" s="13">
        <f>PL!AS16</f>
        <v>6027266.7000000011</v>
      </c>
      <c r="AU14" s="13">
        <f>PL!AT16</f>
        <v>6027266.7000000011</v>
      </c>
      <c r="AV14" s="13">
        <f>PL!AU16</f>
        <v>6381811.8000000007</v>
      </c>
      <c r="AW14" s="13">
        <f>PL!AV16</f>
        <v>7090902</v>
      </c>
      <c r="AX14" s="13">
        <f>PL!AW16</f>
        <v>7799992.2000000002</v>
      </c>
      <c r="AY14" s="13">
        <f>PL!AX16</f>
        <v>8509082.4000000004</v>
      </c>
      <c r="AZ14" s="13">
        <f>PL!AY16</f>
        <v>5552220.375</v>
      </c>
      <c r="BA14" s="13">
        <f>PL!AZ16</f>
        <v>5552220.375</v>
      </c>
      <c r="BB14" s="13">
        <f>PL!BA16</f>
        <v>6014905.40625</v>
      </c>
      <c r="BC14" s="13">
        <f>PL!BB16</f>
        <v>6477590.4375000009</v>
      </c>
      <c r="BD14" s="13">
        <f>PL!BC16</f>
        <v>6940275.46875</v>
      </c>
      <c r="BE14" s="13">
        <f>PL!BD16</f>
        <v>7402960.5</v>
      </c>
      <c r="BF14" s="13">
        <f>PL!BE16</f>
        <v>7865645.53125</v>
      </c>
      <c r="BG14" s="13">
        <f>PL!BF16</f>
        <v>7865645.53125</v>
      </c>
      <c r="BH14" s="13">
        <f>PL!BG16</f>
        <v>8328330.5625</v>
      </c>
      <c r="BI14" s="13">
        <f>PL!BH16</f>
        <v>9253700.625</v>
      </c>
      <c r="BJ14" s="13">
        <f>PL!BI16</f>
        <v>10179070.6875</v>
      </c>
      <c r="BK14" s="13">
        <f>PL!BJ16</f>
        <v>11104440.75</v>
      </c>
      <c r="BL14" s="13">
        <f>PL!BK16</f>
        <v>7104591</v>
      </c>
      <c r="BM14" s="13">
        <f>PL!BL16</f>
        <v>7104591</v>
      </c>
      <c r="BN14" s="13">
        <f>PL!BM16</f>
        <v>7696640.25</v>
      </c>
      <c r="BO14" s="13">
        <f>PL!BN16</f>
        <v>8288689.5000000019</v>
      </c>
      <c r="BP14" s="13">
        <f>PL!BO16</f>
        <v>8880738.75</v>
      </c>
      <c r="BQ14" s="13">
        <f>PL!BP16</f>
        <v>9472788</v>
      </c>
      <c r="BR14" s="13">
        <f>PL!BQ16</f>
        <v>10064837.25</v>
      </c>
      <c r="BS14" s="13">
        <f>PL!BR16</f>
        <v>10064837.25</v>
      </c>
      <c r="BT14" s="13">
        <f>PL!BS16</f>
        <v>10656886.5</v>
      </c>
      <c r="BU14" s="13">
        <f>PL!BT16</f>
        <v>11840985</v>
      </c>
      <c r="BV14" s="13">
        <f>PL!BU16</f>
        <v>13025083.5</v>
      </c>
      <c r="BW14" s="13">
        <f>PL!BV16</f>
        <v>14209182</v>
      </c>
      <c r="BX14" s="13">
        <f>PL!BW16</f>
        <v>8850431.3039999995</v>
      </c>
      <c r="BY14" s="13">
        <f>PL!BX16</f>
        <v>8850431.3039999995</v>
      </c>
      <c r="BZ14" s="13">
        <f>PL!BY16</f>
        <v>9587967.2460000012</v>
      </c>
      <c r="CA14" s="13">
        <f>PL!BZ16</f>
        <v>10325503.188000001</v>
      </c>
      <c r="CB14" s="13">
        <f>PL!CA16</f>
        <v>11063039.130000001</v>
      </c>
      <c r="CC14" s="13">
        <f>PL!CB16</f>
        <v>11800575.072000001</v>
      </c>
      <c r="CD14" s="13">
        <f>PL!CC16</f>
        <v>12538111.014000002</v>
      </c>
      <c r="CE14" s="13">
        <f>PL!CD16</f>
        <v>12538111.014000002</v>
      </c>
      <c r="CF14" s="13">
        <f>PL!CE16</f>
        <v>13275646.956</v>
      </c>
      <c r="CG14" s="13">
        <f>PL!CF16</f>
        <v>14750718.840000002</v>
      </c>
      <c r="CH14" s="13">
        <f>PL!CG16</f>
        <v>16225790.724000001</v>
      </c>
      <c r="CI14" s="13">
        <f>PL!CH16</f>
        <v>17700862.607999999</v>
      </c>
      <c r="CJ14" s="13">
        <f>PL!CI16</f>
        <v>10538558.783999998</v>
      </c>
      <c r="CK14" s="13">
        <f>PL!CJ16</f>
        <v>10538558.783999998</v>
      </c>
      <c r="CL14" s="13">
        <f>PL!CK16</f>
        <v>11416772.015999997</v>
      </c>
      <c r="CM14" s="13">
        <f>PL!CL16</f>
        <v>12294985.247999998</v>
      </c>
      <c r="CN14" s="13">
        <f>PL!CM16</f>
        <v>13173198.479999997</v>
      </c>
      <c r="CO14" s="13">
        <f>PL!CN16</f>
        <v>14051411.711999997</v>
      </c>
      <c r="CP14" s="13">
        <f>PL!CO16</f>
        <v>14929624.943999998</v>
      </c>
      <c r="CQ14" s="13">
        <f>PL!CP16</f>
        <v>14929624.943999998</v>
      </c>
      <c r="CR14" s="13">
        <f>PL!CQ16</f>
        <v>15807838.175999997</v>
      </c>
      <c r="CS14" s="13">
        <f>PL!CR16</f>
        <v>17564264.639999997</v>
      </c>
      <c r="CT14" s="13">
        <f>PL!CS16</f>
        <v>19320691.103999998</v>
      </c>
      <c r="CU14" s="13">
        <f>PL!CT16</f>
        <v>21077117.567999996</v>
      </c>
      <c r="CV14" s="13">
        <f>PL!CU16</f>
        <v>12593659.607099997</v>
      </c>
      <c r="CW14" s="13">
        <f>PL!CV16</f>
        <v>12593659.607099997</v>
      </c>
      <c r="CX14" s="13">
        <f>PL!CW16</f>
        <v>13643131.241024999</v>
      </c>
      <c r="CY14" s="13">
        <f>PL!CX16</f>
        <v>14692602.874949999</v>
      </c>
      <c r="CZ14" s="13">
        <f>PL!CY16</f>
        <v>15742074.508874996</v>
      </c>
      <c r="DA14" s="13">
        <f>PL!CZ16</f>
        <v>16791546.142799996</v>
      </c>
      <c r="DB14" s="13">
        <f>PL!DA16</f>
        <v>17841017.776724998</v>
      </c>
      <c r="DC14" s="13">
        <f>PL!DB16</f>
        <v>17841017.776724998</v>
      </c>
      <c r="DD14" s="13">
        <f>PL!DC16</f>
        <v>18890489.410649996</v>
      </c>
      <c r="DE14" s="13">
        <f>PL!DD16</f>
        <v>20989432.678499997</v>
      </c>
      <c r="DF14" s="13">
        <f>PL!DE16</f>
        <v>23088375.946349993</v>
      </c>
      <c r="DG14" s="13">
        <f>PL!DF16</f>
        <v>25187319.214199994</v>
      </c>
      <c r="DH14" s="13">
        <f>PL!DG16</f>
        <v>14381146.777139999</v>
      </c>
      <c r="DI14" s="13">
        <f>PL!DH16</f>
        <v>14381146.777139999</v>
      </c>
      <c r="DJ14" s="13">
        <f>PL!DI16</f>
        <v>15579575.675234998</v>
      </c>
      <c r="DK14" s="13">
        <f>PL!DJ16</f>
        <v>16778004.57333</v>
      </c>
      <c r="DL14" s="13">
        <f>PL!DK16</f>
        <v>17976433.471424997</v>
      </c>
      <c r="DM14" s="13">
        <f>PL!DL16</f>
        <v>19174862.369519997</v>
      </c>
      <c r="DN14" s="13">
        <f>PL!DM16</f>
        <v>20373291.267614998</v>
      </c>
      <c r="DO14" s="13">
        <f>PL!DN16</f>
        <v>20373291.267614998</v>
      </c>
      <c r="DP14" s="13">
        <f>PL!DO16</f>
        <v>21571720.165709998</v>
      </c>
      <c r="DQ14" s="13">
        <f>PL!DP16</f>
        <v>23968577.961899996</v>
      </c>
      <c r="DR14" s="14">
        <f>PL!DQ16</f>
        <v>26365435.758089997</v>
      </c>
    </row>
    <row r="15" spans="1:122" s="4" customFormat="1" ht="18" customHeight="1" x14ac:dyDescent="0.3">
      <c r="A15" s="155">
        <v>12203</v>
      </c>
      <c r="B15" s="22" t="s">
        <v>130</v>
      </c>
      <c r="C15" s="13">
        <f t="shared" si="125"/>
        <v>225936</v>
      </c>
      <c r="D15" s="13">
        <f>PL!C17</f>
        <v>282420</v>
      </c>
      <c r="E15" s="13">
        <f>PL!D17</f>
        <v>282420</v>
      </c>
      <c r="F15" s="13">
        <f>PL!E17</f>
        <v>305955</v>
      </c>
      <c r="G15" s="13">
        <f>PL!F17</f>
        <v>329490.00000000006</v>
      </c>
      <c r="H15" s="13">
        <f>PL!G17</f>
        <v>353025</v>
      </c>
      <c r="I15" s="13">
        <f>PL!H17</f>
        <v>376560</v>
      </c>
      <c r="J15" s="13">
        <f>PL!I17</f>
        <v>400095.00000000006</v>
      </c>
      <c r="K15" s="13">
        <f>PL!J17</f>
        <v>400095.00000000006</v>
      </c>
      <c r="L15" s="13">
        <f>PL!K17</f>
        <v>423630</v>
      </c>
      <c r="M15" s="13">
        <f>PL!L17</f>
        <v>470700</v>
      </c>
      <c r="N15" s="13">
        <f>PL!M17</f>
        <v>517770</v>
      </c>
      <c r="O15" s="13">
        <f>PL!N17</f>
        <v>564840</v>
      </c>
      <c r="P15" s="13">
        <f>PL!O17</f>
        <v>448342.12799999997</v>
      </c>
      <c r="Q15" s="13">
        <f>PL!P17</f>
        <v>448342.12799999997</v>
      </c>
      <c r="R15" s="13">
        <f>PL!Q17</f>
        <v>485703.97199999995</v>
      </c>
      <c r="S15" s="13">
        <f>PL!R17</f>
        <v>523065.81600000005</v>
      </c>
      <c r="T15" s="13">
        <f>PL!S17</f>
        <v>560427.65999999992</v>
      </c>
      <c r="U15" s="13">
        <f>PL!T17</f>
        <v>597789.50399999996</v>
      </c>
      <c r="V15" s="13">
        <f>PL!U17</f>
        <v>635151.348</v>
      </c>
      <c r="W15" s="13">
        <f>PL!V17</f>
        <v>635151.348</v>
      </c>
      <c r="X15" s="13">
        <f>PL!W17</f>
        <v>672513.19199999992</v>
      </c>
      <c r="Y15" s="13">
        <f>PL!X17</f>
        <v>747236.87999999989</v>
      </c>
      <c r="Z15" s="13">
        <f>PL!Y17</f>
        <v>821960.56799999997</v>
      </c>
      <c r="AA15" s="13">
        <f>PL!Z17</f>
        <v>896684.25599999994</v>
      </c>
      <c r="AB15" s="13">
        <f>PL!AA17</f>
        <v>666993.78720000002</v>
      </c>
      <c r="AC15" s="13">
        <f>PL!AB17</f>
        <v>666993.78720000002</v>
      </c>
      <c r="AD15" s="13">
        <f>PL!AC17</f>
        <v>722576.60279999999</v>
      </c>
      <c r="AE15" s="13">
        <f>PL!AD17</f>
        <v>778159.41840000008</v>
      </c>
      <c r="AF15" s="13">
        <f>PL!AE17</f>
        <v>833742.23399999994</v>
      </c>
      <c r="AG15" s="13">
        <f>PL!AF17</f>
        <v>889325.04960000014</v>
      </c>
      <c r="AH15" s="13">
        <f>PL!AG17</f>
        <v>944907.86520000012</v>
      </c>
      <c r="AI15" s="13">
        <f>PL!AH17</f>
        <v>944907.86520000012</v>
      </c>
      <c r="AJ15" s="13">
        <f>PL!AI17</f>
        <v>1000490.6808</v>
      </c>
      <c r="AK15" s="13">
        <f>PL!AJ17</f>
        <v>1111656.3120000002</v>
      </c>
      <c r="AL15" s="13">
        <f>PL!AK17</f>
        <v>1222821.9432000001</v>
      </c>
      <c r="AM15" s="13">
        <f>PL!AL17</f>
        <v>1333987.5744</v>
      </c>
      <c r="AN15" s="13">
        <f>PL!AM17</f>
        <v>978544.47600000002</v>
      </c>
      <c r="AO15" s="13">
        <f>PL!AN17</f>
        <v>978544.47600000002</v>
      </c>
      <c r="AP15" s="13">
        <f>PL!AO17</f>
        <v>1060089.8489999999</v>
      </c>
      <c r="AQ15" s="13">
        <f>PL!AP17</f>
        <v>1141635.2220000001</v>
      </c>
      <c r="AR15" s="13">
        <f>PL!AQ17</f>
        <v>1223180.595</v>
      </c>
      <c r="AS15" s="13">
        <f>PL!AR17</f>
        <v>1304725.9679999999</v>
      </c>
      <c r="AT15" s="13">
        <f>PL!AS17</f>
        <v>1386271.3410000002</v>
      </c>
      <c r="AU15" s="13">
        <f>PL!AT17</f>
        <v>1386271.3410000002</v>
      </c>
      <c r="AV15" s="13">
        <f>PL!AU17</f>
        <v>1467816.7139999999</v>
      </c>
      <c r="AW15" s="13">
        <f>PL!AV17</f>
        <v>1630907.46</v>
      </c>
      <c r="AX15" s="13">
        <f>PL!AW17</f>
        <v>1793998.206</v>
      </c>
      <c r="AY15" s="13">
        <f>PL!AX17</f>
        <v>1957088.952</v>
      </c>
      <c r="AZ15" s="13">
        <f>PL!AY17</f>
        <v>1277010.68625</v>
      </c>
      <c r="BA15" s="13">
        <f>PL!AZ17</f>
        <v>1277010.68625</v>
      </c>
      <c r="BB15" s="13">
        <f>PL!BA17</f>
        <v>1383428.2434375</v>
      </c>
      <c r="BC15" s="13">
        <f>PL!BB17</f>
        <v>1489845.8006250001</v>
      </c>
      <c r="BD15" s="13">
        <f>PL!BC17</f>
        <v>1596263.3578124999</v>
      </c>
      <c r="BE15" s="13">
        <f>PL!BD17</f>
        <v>1702680.915</v>
      </c>
      <c r="BF15" s="13">
        <f>PL!BE17</f>
        <v>1809098.4721875</v>
      </c>
      <c r="BG15" s="13">
        <f>PL!BF17</f>
        <v>1809098.4721875</v>
      </c>
      <c r="BH15" s="13">
        <f>PL!BG17</f>
        <v>1915516.0293749999</v>
      </c>
      <c r="BI15" s="13">
        <f>PL!BH17</f>
        <v>2128351.1437499998</v>
      </c>
      <c r="BJ15" s="13">
        <f>PL!BI17</f>
        <v>2341186.2581250002</v>
      </c>
      <c r="BK15" s="13">
        <f>PL!BJ17</f>
        <v>2554021.3725000001</v>
      </c>
      <c r="BL15" s="13">
        <f>PL!BK17</f>
        <v>1776147.75</v>
      </c>
      <c r="BM15" s="13">
        <f>PL!BL17</f>
        <v>1776147.75</v>
      </c>
      <c r="BN15" s="13">
        <f>PL!BM17</f>
        <v>1924160.0625</v>
      </c>
      <c r="BO15" s="13">
        <f>PL!BN17</f>
        <v>2072172.3750000005</v>
      </c>
      <c r="BP15" s="13">
        <f>PL!BO17</f>
        <v>2220184.6875</v>
      </c>
      <c r="BQ15" s="13">
        <f>PL!BP17</f>
        <v>2368197</v>
      </c>
      <c r="BR15" s="13">
        <f>PL!BQ17</f>
        <v>2516209.3125</v>
      </c>
      <c r="BS15" s="13">
        <f>PL!BR17</f>
        <v>2516209.3125</v>
      </c>
      <c r="BT15" s="13">
        <f>PL!BS17</f>
        <v>2664221.625</v>
      </c>
      <c r="BU15" s="13">
        <f>PL!BT17</f>
        <v>2960246.25</v>
      </c>
      <c r="BV15" s="13">
        <f>PL!BU17</f>
        <v>3256270.875</v>
      </c>
      <c r="BW15" s="13">
        <f>PL!BV17</f>
        <v>3552295.5</v>
      </c>
      <c r="BX15" s="13">
        <f>PL!BW17</f>
        <v>2212607.8259999999</v>
      </c>
      <c r="BY15" s="13">
        <f>PL!BX17</f>
        <v>2212607.8259999999</v>
      </c>
      <c r="BZ15" s="13">
        <f>PL!BY17</f>
        <v>2396991.8115000003</v>
      </c>
      <c r="CA15" s="13">
        <f>PL!BZ17</f>
        <v>2581375.7970000003</v>
      </c>
      <c r="CB15" s="13">
        <f>PL!CA17</f>
        <v>2765759.7825000002</v>
      </c>
      <c r="CC15" s="13">
        <f>PL!CB17</f>
        <v>2950143.7680000002</v>
      </c>
      <c r="CD15" s="13">
        <f>PL!CC17</f>
        <v>3134527.7535000006</v>
      </c>
      <c r="CE15" s="13">
        <f>PL!CD17</f>
        <v>3134527.7535000006</v>
      </c>
      <c r="CF15" s="13">
        <f>PL!CE17</f>
        <v>3318911.7390000001</v>
      </c>
      <c r="CG15" s="13">
        <f>PL!CF17</f>
        <v>3687679.7100000004</v>
      </c>
      <c r="CH15" s="13">
        <f>PL!CG17</f>
        <v>4056447.6810000003</v>
      </c>
      <c r="CI15" s="13">
        <f>PL!CH17</f>
        <v>4425215.6519999998</v>
      </c>
      <c r="CJ15" s="13">
        <f>PL!CI17</f>
        <v>2634639.6959999995</v>
      </c>
      <c r="CK15" s="13">
        <f>PL!CJ17</f>
        <v>2634639.6959999995</v>
      </c>
      <c r="CL15" s="13">
        <f>PL!CK17</f>
        <v>2854193.0039999993</v>
      </c>
      <c r="CM15" s="13">
        <f>PL!CL17</f>
        <v>3073746.3119999995</v>
      </c>
      <c r="CN15" s="13">
        <f>PL!CM17</f>
        <v>3293299.6199999992</v>
      </c>
      <c r="CO15" s="13">
        <f>PL!CN17</f>
        <v>3512852.9279999994</v>
      </c>
      <c r="CP15" s="13">
        <f>PL!CO17</f>
        <v>3732406.2359999996</v>
      </c>
      <c r="CQ15" s="13">
        <f>PL!CP17</f>
        <v>3732406.2359999996</v>
      </c>
      <c r="CR15" s="13">
        <f>PL!CQ17</f>
        <v>3951959.5439999993</v>
      </c>
      <c r="CS15" s="13">
        <f>PL!CR17</f>
        <v>4391066.1599999992</v>
      </c>
      <c r="CT15" s="13">
        <f>PL!CS17</f>
        <v>4830172.7759999996</v>
      </c>
      <c r="CU15" s="13">
        <f>PL!CT17</f>
        <v>5269279.3919999991</v>
      </c>
      <c r="CV15" s="13">
        <f>PL!CU17</f>
        <v>3148414.9017749992</v>
      </c>
      <c r="CW15" s="13">
        <f>PL!CV17</f>
        <v>3148414.9017749992</v>
      </c>
      <c r="CX15" s="13">
        <f>PL!CW17</f>
        <v>3410782.8102562497</v>
      </c>
      <c r="CY15" s="13">
        <f>PL!CX17</f>
        <v>3673150.7187374998</v>
      </c>
      <c r="CZ15" s="13">
        <f>PL!CY17</f>
        <v>3935518.6272187489</v>
      </c>
      <c r="DA15" s="13">
        <f>PL!CZ17</f>
        <v>4197886.535699999</v>
      </c>
      <c r="DB15" s="13">
        <f>PL!DA17</f>
        <v>4460254.4441812495</v>
      </c>
      <c r="DC15" s="13">
        <f>PL!DB17</f>
        <v>4460254.4441812495</v>
      </c>
      <c r="DD15" s="13">
        <f>PL!DC17</f>
        <v>4722622.3526624991</v>
      </c>
      <c r="DE15" s="13">
        <f>PL!DD17</f>
        <v>5247358.1696249992</v>
      </c>
      <c r="DF15" s="13">
        <f>PL!DE17</f>
        <v>5772093.9865874983</v>
      </c>
      <c r="DG15" s="13">
        <f>PL!DF17</f>
        <v>6296829.8035499984</v>
      </c>
      <c r="DH15" s="13">
        <f>PL!DG17</f>
        <v>3595286.6942849997</v>
      </c>
      <c r="DI15" s="13">
        <f>PL!DH17</f>
        <v>3595286.6942849997</v>
      </c>
      <c r="DJ15" s="13">
        <f>PL!DI17</f>
        <v>3894893.9188087494</v>
      </c>
      <c r="DK15" s="13">
        <f>PL!DJ17</f>
        <v>4194501.1433325</v>
      </c>
      <c r="DL15" s="13">
        <f>PL!DK17</f>
        <v>4494108.3678562492</v>
      </c>
      <c r="DM15" s="13">
        <f>PL!DL17</f>
        <v>4793715.5923799993</v>
      </c>
      <c r="DN15" s="13">
        <f>PL!DM17</f>
        <v>5093322.8169037495</v>
      </c>
      <c r="DO15" s="13">
        <f>PL!DN17</f>
        <v>5093322.8169037495</v>
      </c>
      <c r="DP15" s="13">
        <f>PL!DO17</f>
        <v>5392930.0414274996</v>
      </c>
      <c r="DQ15" s="13">
        <f>PL!DP17</f>
        <v>5992144.490474999</v>
      </c>
      <c r="DR15" s="14">
        <f>PL!DQ17</f>
        <v>6591358.9395224992</v>
      </c>
    </row>
    <row r="16" spans="1:122" s="4" customFormat="1" ht="18" customHeight="1" x14ac:dyDescent="0.3">
      <c r="A16" s="155">
        <v>12204</v>
      </c>
      <c r="B16" s="22" t="s">
        <v>47</v>
      </c>
      <c r="C16" s="13">
        <f t="shared" si="125"/>
        <v>1761072</v>
      </c>
      <c r="D16" s="13">
        <f>PL!C18</f>
        <v>2201340</v>
      </c>
      <c r="E16" s="13">
        <f>PL!D18</f>
        <v>2201340</v>
      </c>
      <c r="F16" s="13">
        <f>PL!E18</f>
        <v>2248410</v>
      </c>
      <c r="G16" s="13">
        <f>PL!F18</f>
        <v>2295480</v>
      </c>
      <c r="H16" s="13">
        <f>PL!G18</f>
        <v>2342550</v>
      </c>
      <c r="I16" s="13">
        <f>PL!H18</f>
        <v>2389620</v>
      </c>
      <c r="J16" s="13">
        <f>PL!I18</f>
        <v>2451690</v>
      </c>
      <c r="K16" s="13">
        <f>PL!J18</f>
        <v>2451690</v>
      </c>
      <c r="L16" s="13">
        <f>PL!K18</f>
        <v>2498760</v>
      </c>
      <c r="M16" s="13">
        <f>PL!L18</f>
        <v>2592900</v>
      </c>
      <c r="N16" s="13">
        <f>PL!M18</f>
        <v>2687040</v>
      </c>
      <c r="O16" s="13">
        <f>PL!N18</f>
        <v>2781180</v>
      </c>
      <c r="P16" s="13">
        <f>PL!O18</f>
        <v>2679236.88</v>
      </c>
      <c r="Q16" s="13">
        <f>PL!P18</f>
        <v>2679236.88</v>
      </c>
      <c r="R16" s="13">
        <f>PL!Q18</f>
        <v>2759506.62</v>
      </c>
      <c r="S16" s="13">
        <f>PL!R18</f>
        <v>2821776.3600000003</v>
      </c>
      <c r="T16" s="13">
        <f>PL!S18</f>
        <v>2884046.1</v>
      </c>
      <c r="U16" s="13">
        <f>PL!T18</f>
        <v>2946315.8400000003</v>
      </c>
      <c r="V16" s="13">
        <f>PL!U18</f>
        <v>3023585.5799999996</v>
      </c>
      <c r="W16" s="13">
        <f>PL!V18</f>
        <v>3023585.5799999996</v>
      </c>
      <c r="X16" s="13">
        <f>PL!W18</f>
        <v>3085855.32</v>
      </c>
      <c r="Y16" s="13">
        <f>PL!X18</f>
        <v>3210394.8</v>
      </c>
      <c r="Z16" s="13">
        <f>PL!Y18</f>
        <v>3334934.2800000003</v>
      </c>
      <c r="AA16" s="13">
        <f>PL!Z18</f>
        <v>3459473.76</v>
      </c>
      <c r="AB16" s="13">
        <f>PL!AA18</f>
        <v>3256490.6808000002</v>
      </c>
      <c r="AC16" s="13">
        <f>PL!AB18</f>
        <v>3256490.6808000002</v>
      </c>
      <c r="AD16" s="13">
        <f>PL!AC18</f>
        <v>3362364.9042000002</v>
      </c>
      <c r="AE16" s="13">
        <f>PL!AD18</f>
        <v>3445739.1275999998</v>
      </c>
      <c r="AF16" s="13">
        <f>PL!AE18</f>
        <v>3529113.3509999998</v>
      </c>
      <c r="AG16" s="13">
        <f>PL!AF18</f>
        <v>3612487.5743999998</v>
      </c>
      <c r="AH16" s="13">
        <f>PL!AG18</f>
        <v>3710861.7978000003</v>
      </c>
      <c r="AI16" s="13">
        <f>PL!AH18</f>
        <v>3710861.7978000003</v>
      </c>
      <c r="AJ16" s="13">
        <f>PL!AI18</f>
        <v>3794236.0211999994</v>
      </c>
      <c r="AK16" s="13">
        <f>PL!AJ18</f>
        <v>3960984.4679999999</v>
      </c>
      <c r="AL16" s="13">
        <f>PL!AK18</f>
        <v>4127732.9148000004</v>
      </c>
      <c r="AM16" s="13">
        <f>PL!AL18</f>
        <v>4294481.3616000004</v>
      </c>
      <c r="AN16" s="13">
        <f>PL!AM18</f>
        <v>4094862.3599999994</v>
      </c>
      <c r="AO16" s="13">
        <f>PL!AN18</f>
        <v>4094862.3599999994</v>
      </c>
      <c r="AP16" s="13">
        <f>PL!AO18</f>
        <v>4201225.8899999997</v>
      </c>
      <c r="AQ16" s="13">
        <f>PL!AP18</f>
        <v>4307589.4200000009</v>
      </c>
      <c r="AR16" s="13">
        <f>PL!AQ18</f>
        <v>4413952.95</v>
      </c>
      <c r="AS16" s="13">
        <f>PL!AR18</f>
        <v>4520316.4800000004</v>
      </c>
      <c r="AT16" s="13">
        <f>PL!AS18</f>
        <v>4641680.01</v>
      </c>
      <c r="AU16" s="13">
        <f>PL!AT18</f>
        <v>4641680.01</v>
      </c>
      <c r="AV16" s="13">
        <f>PL!AU18</f>
        <v>4748043.54</v>
      </c>
      <c r="AW16" s="13">
        <f>PL!AV18</f>
        <v>4960770.5999999996</v>
      </c>
      <c r="AX16" s="13">
        <f>PL!AW18</f>
        <v>5173497.6599999992</v>
      </c>
      <c r="AY16" s="13">
        <f>PL!AX18</f>
        <v>5386224.7199999997</v>
      </c>
      <c r="AZ16" s="13">
        <f>PL!AY18</f>
        <v>4742166.1124999998</v>
      </c>
      <c r="BA16" s="13">
        <f>PL!AZ18</f>
        <v>4742166.1124999998</v>
      </c>
      <c r="BB16" s="13">
        <f>PL!BA18</f>
        <v>4880971.6218750002</v>
      </c>
      <c r="BC16" s="13">
        <f>PL!BB18</f>
        <v>5019777.1312499996</v>
      </c>
      <c r="BD16" s="13">
        <f>PL!BC18</f>
        <v>5158582.640625</v>
      </c>
      <c r="BE16" s="13">
        <f>PL!BD18</f>
        <v>5297388.1499999994</v>
      </c>
      <c r="BF16" s="13">
        <f>PL!BE18</f>
        <v>5451193.6593749998</v>
      </c>
      <c r="BG16" s="13">
        <f>PL!BF18</f>
        <v>5451193.6593749998</v>
      </c>
      <c r="BH16" s="13">
        <f>PL!BG18</f>
        <v>5589999.1687500002</v>
      </c>
      <c r="BI16" s="13">
        <f>PL!BH18</f>
        <v>5867610.1875</v>
      </c>
      <c r="BJ16" s="13">
        <f>PL!BI18</f>
        <v>6145221.2062499998</v>
      </c>
      <c r="BK16" s="13">
        <f>PL!BJ18</f>
        <v>6422832.2249999996</v>
      </c>
      <c r="BL16" s="13">
        <f>PL!BK18</f>
        <v>5278377.3</v>
      </c>
      <c r="BM16" s="13">
        <f>PL!BL18</f>
        <v>5278377.3</v>
      </c>
      <c r="BN16" s="13">
        <f>PL!BM18</f>
        <v>5455992.0750000002</v>
      </c>
      <c r="BO16" s="13">
        <f>PL!BN18</f>
        <v>5633606.8499999996</v>
      </c>
      <c r="BP16" s="13">
        <f>PL!BO18</f>
        <v>5811221.625</v>
      </c>
      <c r="BQ16" s="13">
        <f>PL!BP18</f>
        <v>5988836.3999999994</v>
      </c>
      <c r="BR16" s="13">
        <f>PL!BQ18</f>
        <v>6181451.1749999998</v>
      </c>
      <c r="BS16" s="13">
        <f>PL!BR18</f>
        <v>6181451.1749999998</v>
      </c>
      <c r="BT16" s="13">
        <f>PL!BS18</f>
        <v>6359065.9500000002</v>
      </c>
      <c r="BU16" s="13">
        <f>PL!BT18</f>
        <v>6714295.5</v>
      </c>
      <c r="BV16" s="13">
        <f>PL!BU18</f>
        <v>7069525.0499999998</v>
      </c>
      <c r="BW16" s="13">
        <f>PL!BV18</f>
        <v>7424754.5999999996</v>
      </c>
      <c r="BX16" s="13">
        <f>PL!BW18</f>
        <v>6057129.3911999995</v>
      </c>
      <c r="BY16" s="13">
        <f>PL!BX18</f>
        <v>6057129.3911999995</v>
      </c>
      <c r="BZ16" s="13">
        <f>PL!BY18</f>
        <v>6278390.1738</v>
      </c>
      <c r="CA16" s="13">
        <f>PL!BZ18</f>
        <v>6499650.9564000005</v>
      </c>
      <c r="CB16" s="13">
        <f>PL!CA18</f>
        <v>6720911.739000001</v>
      </c>
      <c r="CC16" s="13">
        <f>PL!CB18</f>
        <v>6942172.5215999996</v>
      </c>
      <c r="CD16" s="13">
        <f>PL!CC18</f>
        <v>7178433.3042000001</v>
      </c>
      <c r="CE16" s="13">
        <f>PL!CD18</f>
        <v>7178433.3042000001</v>
      </c>
      <c r="CF16" s="13">
        <f>PL!CE18</f>
        <v>7399694.0867999997</v>
      </c>
      <c r="CG16" s="13">
        <f>PL!CF18</f>
        <v>7842215.6520000007</v>
      </c>
      <c r="CH16" s="13">
        <f>PL!CG18</f>
        <v>8284737.2171999998</v>
      </c>
      <c r="CI16" s="13">
        <f>PL!CH18</f>
        <v>8727258.782399999</v>
      </c>
      <c r="CJ16" s="13">
        <f>PL!CI18</f>
        <v>6623567.6351999994</v>
      </c>
      <c r="CK16" s="13">
        <f>PL!CJ18</f>
        <v>6623567.6351999994</v>
      </c>
      <c r="CL16" s="13">
        <f>PL!CK18</f>
        <v>6887031.604799998</v>
      </c>
      <c r="CM16" s="13">
        <f>PL!CL18</f>
        <v>7150495.5743999984</v>
      </c>
      <c r="CN16" s="13">
        <f>PL!CM18</f>
        <v>7413959.5439999988</v>
      </c>
      <c r="CO16" s="13">
        <f>PL!CN18</f>
        <v>7677423.5135999992</v>
      </c>
      <c r="CP16" s="13">
        <f>PL!CO18</f>
        <v>7955887.4831999987</v>
      </c>
      <c r="CQ16" s="13">
        <f>PL!CP18</f>
        <v>7955887.4831999987</v>
      </c>
      <c r="CR16" s="13">
        <f>PL!CQ18</f>
        <v>8219351.4527999992</v>
      </c>
      <c r="CS16" s="13">
        <f>PL!CR18</f>
        <v>8746279.3919999991</v>
      </c>
      <c r="CT16" s="13">
        <f>PL!CS18</f>
        <v>9273207.3311999999</v>
      </c>
      <c r="CU16" s="13">
        <f>PL!CT18</f>
        <v>9800135.2703999989</v>
      </c>
      <c r="CV16" s="13">
        <f>PL!CU18</f>
        <v>7868597.8821299979</v>
      </c>
      <c r="CW16" s="13">
        <f>PL!CV18</f>
        <v>7868597.8821299979</v>
      </c>
      <c r="CX16" s="13">
        <f>PL!CW18</f>
        <v>8183439.3723074999</v>
      </c>
      <c r="CY16" s="13">
        <f>PL!CX18</f>
        <v>8498280.862484999</v>
      </c>
      <c r="CZ16" s="13">
        <f>PL!CY18</f>
        <v>8813122.3526624981</v>
      </c>
      <c r="DA16" s="13">
        <f>PL!CZ18</f>
        <v>9127963.8428399991</v>
      </c>
      <c r="DB16" s="13">
        <f>PL!DA18</f>
        <v>9457805.3330174983</v>
      </c>
      <c r="DC16" s="13">
        <f>PL!DB18</f>
        <v>9457805.3330174983</v>
      </c>
      <c r="DD16" s="13">
        <f>PL!DC18</f>
        <v>9772646.8231949992</v>
      </c>
      <c r="DE16" s="13">
        <f>PL!DD18</f>
        <v>10402329.803549999</v>
      </c>
      <c r="DF16" s="13">
        <f>PL!DE18</f>
        <v>11032012.783904998</v>
      </c>
      <c r="DG16" s="13">
        <f>PL!DF18</f>
        <v>11661695.764259996</v>
      </c>
      <c r="DH16" s="13">
        <f>PL!DG18</f>
        <v>8461844.0331419986</v>
      </c>
      <c r="DI16" s="13">
        <f>PL!DH18</f>
        <v>8461844.0331419986</v>
      </c>
      <c r="DJ16" s="13">
        <f>PL!DI18</f>
        <v>8821372.702570498</v>
      </c>
      <c r="DK16" s="13">
        <f>PL!DJ18</f>
        <v>9180901.3719989993</v>
      </c>
      <c r="DL16" s="13">
        <f>PL!DK18</f>
        <v>9540430.0414274987</v>
      </c>
      <c r="DM16" s="13">
        <f>PL!DL18</f>
        <v>9899958.7108559981</v>
      </c>
      <c r="DN16" s="13">
        <f>PL!DM18</f>
        <v>10274487.380284499</v>
      </c>
      <c r="DO16" s="13">
        <f>PL!DN18</f>
        <v>10274487.380284499</v>
      </c>
      <c r="DP16" s="13">
        <f>PL!DO18</f>
        <v>10634016.049713001</v>
      </c>
      <c r="DQ16" s="13">
        <f>PL!DP18</f>
        <v>11353073.388569998</v>
      </c>
      <c r="DR16" s="14">
        <f>PL!DQ18</f>
        <v>12072130.727426998</v>
      </c>
    </row>
    <row r="17" spans="1:122" s="7" customFormat="1" ht="18" customHeight="1" x14ac:dyDescent="0.3">
      <c r="A17" s="165">
        <v>12300</v>
      </c>
      <c r="B17" s="28" t="s">
        <v>49</v>
      </c>
      <c r="C17" s="5">
        <f>SUM(C18:C22)</f>
        <v>436000</v>
      </c>
      <c r="D17" s="5">
        <f t="shared" ref="D17" si="126">SUM(D18:D22)</f>
        <v>545000</v>
      </c>
      <c r="E17" s="5">
        <f t="shared" ref="E17" si="127">SUM(E18:E22)</f>
        <v>545000</v>
      </c>
      <c r="F17" s="5">
        <f t="shared" ref="F17" si="128">SUM(F18:F22)</f>
        <v>545000</v>
      </c>
      <c r="G17" s="5">
        <f t="shared" ref="G17" si="129">SUM(G18:G22)</f>
        <v>545000</v>
      </c>
      <c r="H17" s="5">
        <f t="shared" ref="H17" si="130">SUM(H18:H22)</f>
        <v>545000</v>
      </c>
      <c r="I17" s="5">
        <f t="shared" ref="I17" si="131">SUM(I18:I22)</f>
        <v>545000</v>
      </c>
      <c r="J17" s="5">
        <f t="shared" ref="J17" si="132">SUM(J18:J22)</f>
        <v>545000</v>
      </c>
      <c r="K17" s="5">
        <f t="shared" ref="K17" si="133">SUM(K18:K22)</f>
        <v>545000</v>
      </c>
      <c r="L17" s="5">
        <f t="shared" ref="L17" si="134">SUM(L18:L22)</f>
        <v>545000</v>
      </c>
      <c r="M17" s="5">
        <f t="shared" ref="M17" si="135">SUM(M18:M22)</f>
        <v>545000</v>
      </c>
      <c r="N17" s="5">
        <f t="shared" ref="N17" si="136">SUM(N18:N22)</f>
        <v>545000</v>
      </c>
      <c r="O17" s="5">
        <f t="shared" ref="O17" si="137">SUM(O18:O22)</f>
        <v>545000</v>
      </c>
      <c r="P17" s="5">
        <f t="shared" ref="P17" si="138">SUM(P18:P22)</f>
        <v>654000</v>
      </c>
      <c r="Q17" s="5">
        <f t="shared" ref="Q17" si="139">SUM(Q18:Q22)</f>
        <v>654000</v>
      </c>
      <c r="R17" s="5">
        <f t="shared" ref="R17" si="140">SUM(R18:R22)</f>
        <v>654000</v>
      </c>
      <c r="S17" s="5">
        <f t="shared" ref="S17" si="141">SUM(S18:S22)</f>
        <v>654000</v>
      </c>
      <c r="T17" s="5">
        <f t="shared" ref="T17" si="142">SUM(T18:T22)</f>
        <v>654000</v>
      </c>
      <c r="U17" s="5">
        <f t="shared" ref="U17" si="143">SUM(U18:U22)</f>
        <v>654000</v>
      </c>
      <c r="V17" s="5">
        <f t="shared" ref="V17" si="144">SUM(V18:V22)</f>
        <v>654000</v>
      </c>
      <c r="W17" s="5">
        <f t="shared" ref="W17" si="145">SUM(W18:W22)</f>
        <v>654000</v>
      </c>
      <c r="X17" s="5">
        <f t="shared" ref="X17" si="146">SUM(X18:X22)</f>
        <v>654000</v>
      </c>
      <c r="Y17" s="5">
        <f t="shared" ref="Y17" si="147">SUM(Y18:Y22)</f>
        <v>654000</v>
      </c>
      <c r="Z17" s="5">
        <f t="shared" ref="Z17" si="148">SUM(Z18:Z22)</f>
        <v>654000</v>
      </c>
      <c r="AA17" s="5">
        <f t="shared" ref="AA17" si="149">SUM(AA18:AA22)</f>
        <v>654000</v>
      </c>
      <c r="AB17" s="5">
        <f t="shared" ref="AB17" si="150">SUM(AB18:AB22)</f>
        <v>784800</v>
      </c>
      <c r="AC17" s="5">
        <f t="shared" ref="AC17" si="151">SUM(AC18:AC22)</f>
        <v>784800</v>
      </c>
      <c r="AD17" s="5">
        <f t="shared" ref="AD17" si="152">SUM(AD18:AD22)</f>
        <v>784800</v>
      </c>
      <c r="AE17" s="5">
        <f t="shared" ref="AE17" si="153">SUM(AE18:AE22)</f>
        <v>784800</v>
      </c>
      <c r="AF17" s="5">
        <f t="shared" ref="AF17" si="154">SUM(AF18:AF22)</f>
        <v>784800</v>
      </c>
      <c r="AG17" s="5">
        <f t="shared" ref="AG17" si="155">SUM(AG18:AG22)</f>
        <v>784800</v>
      </c>
      <c r="AH17" s="5">
        <f t="shared" ref="AH17" si="156">SUM(AH18:AH22)</f>
        <v>784800</v>
      </c>
      <c r="AI17" s="5">
        <f t="shared" ref="AI17" si="157">SUM(AI18:AI22)</f>
        <v>784800</v>
      </c>
      <c r="AJ17" s="5">
        <f t="shared" ref="AJ17" si="158">SUM(AJ18:AJ22)</f>
        <v>784800</v>
      </c>
      <c r="AK17" s="5">
        <f t="shared" ref="AK17" si="159">SUM(AK18:AK22)</f>
        <v>784800</v>
      </c>
      <c r="AL17" s="5">
        <f t="shared" ref="AL17" si="160">SUM(AL18:AL22)</f>
        <v>784800</v>
      </c>
      <c r="AM17" s="5">
        <f t="shared" ref="AM17" si="161">SUM(AM18:AM22)</f>
        <v>784800</v>
      </c>
      <c r="AN17" s="5">
        <f t="shared" ref="AN17" si="162">SUM(AN18:AN22)</f>
        <v>941760</v>
      </c>
      <c r="AO17" s="5">
        <f t="shared" ref="AO17" si="163">SUM(AO18:AO22)</f>
        <v>941760</v>
      </c>
      <c r="AP17" s="5">
        <f t="shared" ref="AP17" si="164">SUM(AP18:AP22)</f>
        <v>941760</v>
      </c>
      <c r="AQ17" s="5">
        <f t="shared" ref="AQ17" si="165">SUM(AQ18:AQ22)</f>
        <v>941760</v>
      </c>
      <c r="AR17" s="5">
        <f t="shared" ref="AR17" si="166">SUM(AR18:AR22)</f>
        <v>941760</v>
      </c>
      <c r="AS17" s="5">
        <f t="shared" ref="AS17" si="167">SUM(AS18:AS22)</f>
        <v>941760</v>
      </c>
      <c r="AT17" s="5">
        <f t="shared" ref="AT17" si="168">SUM(AT18:AT22)</f>
        <v>941760</v>
      </c>
      <c r="AU17" s="5">
        <f t="shared" ref="AU17" si="169">SUM(AU18:AU22)</f>
        <v>941760</v>
      </c>
      <c r="AV17" s="5">
        <f t="shared" ref="AV17" si="170">SUM(AV18:AV22)</f>
        <v>941760</v>
      </c>
      <c r="AW17" s="5">
        <f t="shared" ref="AW17" si="171">SUM(AW18:AW22)</f>
        <v>941760</v>
      </c>
      <c r="AX17" s="5">
        <f t="shared" ref="AX17" si="172">SUM(AX18:AX22)</f>
        <v>941760</v>
      </c>
      <c r="AY17" s="5">
        <f t="shared" ref="AY17" si="173">SUM(AY18:AY22)</f>
        <v>941760</v>
      </c>
      <c r="AZ17" s="5">
        <f t="shared" ref="AZ17" si="174">SUM(AZ18:AZ22)</f>
        <v>1130112</v>
      </c>
      <c r="BA17" s="5">
        <f t="shared" ref="BA17" si="175">SUM(BA18:BA22)</f>
        <v>1130112</v>
      </c>
      <c r="BB17" s="5">
        <f t="shared" ref="BB17" si="176">SUM(BB18:BB22)</f>
        <v>1130112</v>
      </c>
      <c r="BC17" s="5">
        <f t="shared" ref="BC17" si="177">SUM(BC18:BC22)</f>
        <v>1130112</v>
      </c>
      <c r="BD17" s="5">
        <f t="shared" ref="BD17" si="178">SUM(BD18:BD22)</f>
        <v>1130112</v>
      </c>
      <c r="BE17" s="5">
        <f t="shared" ref="BE17" si="179">SUM(BE18:BE22)</f>
        <v>1130112</v>
      </c>
      <c r="BF17" s="5">
        <f t="shared" ref="BF17" si="180">SUM(BF18:BF22)</f>
        <v>1130112</v>
      </c>
      <c r="BG17" s="5">
        <f t="shared" ref="BG17" si="181">SUM(BG18:BG22)</f>
        <v>1130112</v>
      </c>
      <c r="BH17" s="5">
        <f t="shared" ref="BH17" si="182">SUM(BH18:BH22)</f>
        <v>1130112</v>
      </c>
      <c r="BI17" s="5">
        <f t="shared" ref="BI17" si="183">SUM(BI18:BI22)</f>
        <v>1130112</v>
      </c>
      <c r="BJ17" s="5">
        <f t="shared" ref="BJ17" si="184">SUM(BJ18:BJ22)</f>
        <v>1130112</v>
      </c>
      <c r="BK17" s="5">
        <f t="shared" ref="BK17" si="185">SUM(BK18:BK22)</f>
        <v>1130112</v>
      </c>
      <c r="BL17" s="5">
        <f t="shared" ref="BL17" si="186">SUM(BL18:BL22)</f>
        <v>1356134.3999999999</v>
      </c>
      <c r="BM17" s="5">
        <f t="shared" ref="BM17" si="187">SUM(BM18:BM22)</f>
        <v>1356134.3999999999</v>
      </c>
      <c r="BN17" s="5">
        <f t="shared" ref="BN17" si="188">SUM(BN18:BN22)</f>
        <v>1356134.3999999999</v>
      </c>
      <c r="BO17" s="5">
        <f t="shared" ref="BO17" si="189">SUM(BO18:BO22)</f>
        <v>1356134.3999999999</v>
      </c>
      <c r="BP17" s="5">
        <f t="shared" ref="BP17" si="190">SUM(BP18:BP22)</f>
        <v>1356134.3999999999</v>
      </c>
      <c r="BQ17" s="5">
        <f t="shared" ref="BQ17" si="191">SUM(BQ18:BQ22)</f>
        <v>1356134.3999999999</v>
      </c>
      <c r="BR17" s="5">
        <f t="shared" ref="BR17" si="192">SUM(BR18:BR22)</f>
        <v>1356134.3999999999</v>
      </c>
      <c r="BS17" s="5">
        <f t="shared" ref="BS17" si="193">SUM(BS18:BS22)</f>
        <v>1356134.3999999999</v>
      </c>
      <c r="BT17" s="5">
        <f t="shared" ref="BT17" si="194">SUM(BT18:BT22)</f>
        <v>1356134.3999999999</v>
      </c>
      <c r="BU17" s="5">
        <f t="shared" ref="BU17" si="195">SUM(BU18:BU22)</f>
        <v>1356134.3999999999</v>
      </c>
      <c r="BV17" s="5">
        <f t="shared" ref="BV17" si="196">SUM(BV18:BV22)</f>
        <v>1356134.3999999999</v>
      </c>
      <c r="BW17" s="5">
        <f t="shared" ref="BW17" si="197">SUM(BW18:BW22)</f>
        <v>1356134.3999999999</v>
      </c>
      <c r="BX17" s="5">
        <f t="shared" ref="BX17" si="198">SUM(BX18:BX22)</f>
        <v>1627361.2799999998</v>
      </c>
      <c r="BY17" s="5">
        <f t="shared" ref="BY17" si="199">SUM(BY18:BY22)</f>
        <v>1627361.2799999998</v>
      </c>
      <c r="BZ17" s="5">
        <f t="shared" ref="BZ17" si="200">SUM(BZ18:BZ22)</f>
        <v>1627361.2799999998</v>
      </c>
      <c r="CA17" s="5">
        <f t="shared" ref="CA17" si="201">SUM(CA18:CA22)</f>
        <v>1627361.2799999998</v>
      </c>
      <c r="CB17" s="5">
        <f t="shared" ref="CB17" si="202">SUM(CB18:CB22)</f>
        <v>1627361.2799999998</v>
      </c>
      <c r="CC17" s="5">
        <f t="shared" ref="CC17" si="203">SUM(CC18:CC22)</f>
        <v>1627361.2799999998</v>
      </c>
      <c r="CD17" s="5">
        <f t="shared" ref="CD17" si="204">SUM(CD18:CD22)</f>
        <v>1627361.2799999998</v>
      </c>
      <c r="CE17" s="5">
        <f t="shared" ref="CE17" si="205">SUM(CE18:CE22)</f>
        <v>1627361.2799999998</v>
      </c>
      <c r="CF17" s="5">
        <f t="shared" ref="CF17" si="206">SUM(CF18:CF22)</f>
        <v>1627361.2799999998</v>
      </c>
      <c r="CG17" s="5">
        <f t="shared" ref="CG17" si="207">SUM(CG18:CG22)</f>
        <v>1627361.2799999998</v>
      </c>
      <c r="CH17" s="5">
        <f t="shared" ref="CH17" si="208">SUM(CH18:CH22)</f>
        <v>1627361.2799999998</v>
      </c>
      <c r="CI17" s="5">
        <f t="shared" ref="CI17" si="209">SUM(CI18:CI22)</f>
        <v>1627361.2799999998</v>
      </c>
      <c r="CJ17" s="5">
        <f t="shared" ref="CJ17" si="210">SUM(CJ18:CJ22)</f>
        <v>1952833.5359999998</v>
      </c>
      <c r="CK17" s="5">
        <f t="shared" ref="CK17" si="211">SUM(CK18:CK22)</f>
        <v>1952833.5359999998</v>
      </c>
      <c r="CL17" s="5">
        <f t="shared" ref="CL17" si="212">SUM(CL18:CL22)</f>
        <v>1952833.5359999998</v>
      </c>
      <c r="CM17" s="5">
        <f t="shared" ref="CM17" si="213">SUM(CM18:CM22)</f>
        <v>1952833.5359999998</v>
      </c>
      <c r="CN17" s="5">
        <f t="shared" ref="CN17" si="214">SUM(CN18:CN22)</f>
        <v>1952833.5359999998</v>
      </c>
      <c r="CO17" s="5">
        <f t="shared" ref="CO17" si="215">SUM(CO18:CO22)</f>
        <v>1952833.5359999998</v>
      </c>
      <c r="CP17" s="5">
        <f t="shared" ref="CP17" si="216">SUM(CP18:CP22)</f>
        <v>1952833.5359999998</v>
      </c>
      <c r="CQ17" s="5">
        <f t="shared" ref="CQ17" si="217">SUM(CQ18:CQ22)</f>
        <v>1952833.5359999998</v>
      </c>
      <c r="CR17" s="5">
        <f t="shared" ref="CR17" si="218">SUM(CR18:CR22)</f>
        <v>1952833.5359999998</v>
      </c>
      <c r="CS17" s="5">
        <f t="shared" ref="CS17" si="219">SUM(CS18:CS22)</f>
        <v>1952833.5359999998</v>
      </c>
      <c r="CT17" s="5">
        <f t="shared" ref="CT17" si="220">SUM(CT18:CT22)</f>
        <v>1952833.5359999998</v>
      </c>
      <c r="CU17" s="5">
        <f t="shared" ref="CU17" si="221">SUM(CU18:CU22)</f>
        <v>1952833.5359999998</v>
      </c>
      <c r="CV17" s="5">
        <f t="shared" ref="CV17" si="222">SUM(CV18:CV22)</f>
        <v>2343400.2431999994</v>
      </c>
      <c r="CW17" s="5">
        <f t="shared" ref="CW17" si="223">SUM(CW18:CW22)</f>
        <v>2343400.2431999994</v>
      </c>
      <c r="CX17" s="5">
        <f t="shared" ref="CX17" si="224">SUM(CX18:CX22)</f>
        <v>2343400.2431999994</v>
      </c>
      <c r="CY17" s="5">
        <f t="shared" ref="CY17" si="225">SUM(CY18:CY22)</f>
        <v>2343400.2431999994</v>
      </c>
      <c r="CZ17" s="5">
        <f t="shared" ref="CZ17" si="226">SUM(CZ18:CZ22)</f>
        <v>2343400.2431999994</v>
      </c>
      <c r="DA17" s="5">
        <f t="shared" ref="DA17" si="227">SUM(DA18:DA22)</f>
        <v>2343400.2431999994</v>
      </c>
      <c r="DB17" s="5">
        <f t="shared" ref="DB17" si="228">SUM(DB18:DB22)</f>
        <v>2343400.2431999994</v>
      </c>
      <c r="DC17" s="5">
        <f t="shared" ref="DC17" si="229">SUM(DC18:DC22)</f>
        <v>2343400.2431999994</v>
      </c>
      <c r="DD17" s="5">
        <f t="shared" ref="DD17" si="230">SUM(DD18:DD22)</f>
        <v>2343400.2431999994</v>
      </c>
      <c r="DE17" s="5">
        <f t="shared" ref="DE17" si="231">SUM(DE18:DE22)</f>
        <v>2343400.2431999994</v>
      </c>
      <c r="DF17" s="5">
        <f t="shared" ref="DF17" si="232">SUM(DF18:DF22)</f>
        <v>2343400.2431999994</v>
      </c>
      <c r="DG17" s="5">
        <f t="shared" ref="DG17" si="233">SUM(DG18:DG22)</f>
        <v>2343400.2431999994</v>
      </c>
      <c r="DH17" s="5">
        <f t="shared" ref="DH17" si="234">SUM(DH18:DH22)</f>
        <v>2812080.2918400001</v>
      </c>
      <c r="DI17" s="5">
        <f t="shared" ref="DI17" si="235">SUM(DI18:DI22)</f>
        <v>2812080.2918400001</v>
      </c>
      <c r="DJ17" s="5">
        <f t="shared" ref="DJ17" si="236">SUM(DJ18:DJ22)</f>
        <v>2812080.2918400001</v>
      </c>
      <c r="DK17" s="5">
        <f t="shared" ref="DK17" si="237">SUM(DK18:DK22)</f>
        <v>2812080.2918400001</v>
      </c>
      <c r="DL17" s="5">
        <f t="shared" ref="DL17" si="238">SUM(DL18:DL22)</f>
        <v>2812080.2918400001</v>
      </c>
      <c r="DM17" s="5">
        <f t="shared" ref="DM17" si="239">SUM(DM18:DM22)</f>
        <v>2812080.2918400001</v>
      </c>
      <c r="DN17" s="5">
        <f t="shared" ref="DN17" si="240">SUM(DN18:DN22)</f>
        <v>2812080.2918400001</v>
      </c>
      <c r="DO17" s="5">
        <f t="shared" ref="DO17" si="241">SUM(DO18:DO22)</f>
        <v>2812080.2918400001</v>
      </c>
      <c r="DP17" s="5">
        <f t="shared" ref="DP17" si="242">SUM(DP18:DP22)</f>
        <v>2812080.2918400001</v>
      </c>
      <c r="DQ17" s="5">
        <f t="shared" ref="DQ17" si="243">SUM(DQ18:DQ22)</f>
        <v>2812080.2918400001</v>
      </c>
      <c r="DR17" s="6">
        <f t="shared" ref="DR17" si="244">SUM(DR18:DR22)</f>
        <v>2812080.2918400001</v>
      </c>
    </row>
    <row r="18" spans="1:122" s="4" customFormat="1" ht="18" customHeight="1" x14ac:dyDescent="0.3">
      <c r="A18" s="155">
        <v>12301</v>
      </c>
      <c r="B18" s="22" t="s">
        <v>50</v>
      </c>
      <c r="C18" s="13">
        <f t="shared" ref="C18:C22" si="245">D18*0.8</f>
        <v>160000</v>
      </c>
      <c r="D18" s="13">
        <f>PL!C20</f>
        <v>200000</v>
      </c>
      <c r="E18" s="13">
        <f>PL!D20</f>
        <v>200000</v>
      </c>
      <c r="F18" s="13">
        <f>PL!E20</f>
        <v>200000</v>
      </c>
      <c r="G18" s="13">
        <f>PL!F20</f>
        <v>200000</v>
      </c>
      <c r="H18" s="13">
        <f>PL!G20</f>
        <v>200000</v>
      </c>
      <c r="I18" s="13">
        <f>PL!H20</f>
        <v>200000</v>
      </c>
      <c r="J18" s="13">
        <f>PL!I20</f>
        <v>200000</v>
      </c>
      <c r="K18" s="13">
        <f>PL!J20</f>
        <v>200000</v>
      </c>
      <c r="L18" s="13">
        <f>PL!K20</f>
        <v>200000</v>
      </c>
      <c r="M18" s="13">
        <f>PL!L20</f>
        <v>200000</v>
      </c>
      <c r="N18" s="13">
        <f>PL!M20</f>
        <v>200000</v>
      </c>
      <c r="O18" s="13">
        <f>PL!N20</f>
        <v>200000</v>
      </c>
      <c r="P18" s="13">
        <f>PL!O20</f>
        <v>240000</v>
      </c>
      <c r="Q18" s="13">
        <f>PL!P20</f>
        <v>240000</v>
      </c>
      <c r="R18" s="13">
        <f>PL!Q20</f>
        <v>240000</v>
      </c>
      <c r="S18" s="13">
        <f>PL!R20</f>
        <v>240000</v>
      </c>
      <c r="T18" s="13">
        <f>PL!S20</f>
        <v>240000</v>
      </c>
      <c r="U18" s="13">
        <f>PL!T20</f>
        <v>240000</v>
      </c>
      <c r="V18" s="13">
        <f>PL!U20</f>
        <v>240000</v>
      </c>
      <c r="W18" s="13">
        <f>PL!V20</f>
        <v>240000</v>
      </c>
      <c r="X18" s="13">
        <f>PL!W20</f>
        <v>240000</v>
      </c>
      <c r="Y18" s="13">
        <f>PL!X20</f>
        <v>240000</v>
      </c>
      <c r="Z18" s="13">
        <f>PL!Y20</f>
        <v>240000</v>
      </c>
      <c r="AA18" s="13">
        <f>PL!Z20</f>
        <v>240000</v>
      </c>
      <c r="AB18" s="13">
        <f>PL!AA20</f>
        <v>288000</v>
      </c>
      <c r="AC18" s="13">
        <f>PL!AB20</f>
        <v>288000</v>
      </c>
      <c r="AD18" s="13">
        <f>PL!AC20</f>
        <v>288000</v>
      </c>
      <c r="AE18" s="13">
        <f>PL!AD20</f>
        <v>288000</v>
      </c>
      <c r="AF18" s="13">
        <f>PL!AE20</f>
        <v>288000</v>
      </c>
      <c r="AG18" s="13">
        <f>PL!AF20</f>
        <v>288000</v>
      </c>
      <c r="AH18" s="13">
        <f>PL!AG20</f>
        <v>288000</v>
      </c>
      <c r="AI18" s="13">
        <f>PL!AH20</f>
        <v>288000</v>
      </c>
      <c r="AJ18" s="13">
        <f>PL!AI20</f>
        <v>288000</v>
      </c>
      <c r="AK18" s="13">
        <f>PL!AJ20</f>
        <v>288000</v>
      </c>
      <c r="AL18" s="13">
        <f>PL!AK20</f>
        <v>288000</v>
      </c>
      <c r="AM18" s="13">
        <f>PL!AL20</f>
        <v>288000</v>
      </c>
      <c r="AN18" s="13">
        <f>PL!AM20</f>
        <v>345600</v>
      </c>
      <c r="AO18" s="13">
        <f>PL!AN20</f>
        <v>345600</v>
      </c>
      <c r="AP18" s="13">
        <f>PL!AO20</f>
        <v>345600</v>
      </c>
      <c r="AQ18" s="13">
        <f>PL!AP20</f>
        <v>345600</v>
      </c>
      <c r="AR18" s="13">
        <f>PL!AQ20</f>
        <v>345600</v>
      </c>
      <c r="AS18" s="13">
        <f>PL!AR20</f>
        <v>345600</v>
      </c>
      <c r="AT18" s="13">
        <f>PL!AS20</f>
        <v>345600</v>
      </c>
      <c r="AU18" s="13">
        <f>PL!AT20</f>
        <v>345600</v>
      </c>
      <c r="AV18" s="13">
        <f>PL!AU20</f>
        <v>345600</v>
      </c>
      <c r="AW18" s="13">
        <f>PL!AV20</f>
        <v>345600</v>
      </c>
      <c r="AX18" s="13">
        <f>PL!AW20</f>
        <v>345600</v>
      </c>
      <c r="AY18" s="13">
        <f>PL!AX20</f>
        <v>345600</v>
      </c>
      <c r="AZ18" s="13">
        <f>PL!AY20</f>
        <v>414720</v>
      </c>
      <c r="BA18" s="13">
        <f>PL!AZ20</f>
        <v>414720</v>
      </c>
      <c r="BB18" s="13">
        <f>PL!BA20</f>
        <v>414720</v>
      </c>
      <c r="BC18" s="13">
        <f>PL!BB20</f>
        <v>414720</v>
      </c>
      <c r="BD18" s="13">
        <f>PL!BC20</f>
        <v>414720</v>
      </c>
      <c r="BE18" s="13">
        <f>PL!BD20</f>
        <v>414720</v>
      </c>
      <c r="BF18" s="13">
        <f>PL!BE20</f>
        <v>414720</v>
      </c>
      <c r="BG18" s="13">
        <f>PL!BF20</f>
        <v>414720</v>
      </c>
      <c r="BH18" s="13">
        <f>PL!BG20</f>
        <v>414720</v>
      </c>
      <c r="BI18" s="13">
        <f>PL!BH20</f>
        <v>414720</v>
      </c>
      <c r="BJ18" s="13">
        <f>PL!BI20</f>
        <v>414720</v>
      </c>
      <c r="BK18" s="13">
        <f>PL!BJ20</f>
        <v>414720</v>
      </c>
      <c r="BL18" s="13">
        <f>PL!BK20</f>
        <v>497664</v>
      </c>
      <c r="BM18" s="13">
        <f>PL!BL20</f>
        <v>497664</v>
      </c>
      <c r="BN18" s="13">
        <f>PL!BM20</f>
        <v>497664</v>
      </c>
      <c r="BO18" s="13">
        <f>PL!BN20</f>
        <v>497664</v>
      </c>
      <c r="BP18" s="13">
        <f>PL!BO20</f>
        <v>497664</v>
      </c>
      <c r="BQ18" s="13">
        <f>PL!BP20</f>
        <v>497664</v>
      </c>
      <c r="BR18" s="13">
        <f>PL!BQ20</f>
        <v>497664</v>
      </c>
      <c r="BS18" s="13">
        <f>PL!BR20</f>
        <v>497664</v>
      </c>
      <c r="BT18" s="13">
        <f>PL!BS20</f>
        <v>497664</v>
      </c>
      <c r="BU18" s="13">
        <f>PL!BT20</f>
        <v>497664</v>
      </c>
      <c r="BV18" s="13">
        <f>PL!BU20</f>
        <v>497664</v>
      </c>
      <c r="BW18" s="13">
        <f>PL!BV20</f>
        <v>497664</v>
      </c>
      <c r="BX18" s="13">
        <f>PL!BW20</f>
        <v>597196.79999999993</v>
      </c>
      <c r="BY18" s="13">
        <f>PL!BX20</f>
        <v>597196.79999999993</v>
      </c>
      <c r="BZ18" s="13">
        <f>PL!BY20</f>
        <v>597196.79999999993</v>
      </c>
      <c r="CA18" s="13">
        <f>PL!BZ20</f>
        <v>597196.79999999993</v>
      </c>
      <c r="CB18" s="13">
        <f>PL!CA20</f>
        <v>597196.79999999993</v>
      </c>
      <c r="CC18" s="13">
        <f>PL!CB20</f>
        <v>597196.79999999993</v>
      </c>
      <c r="CD18" s="13">
        <f>PL!CC20</f>
        <v>597196.79999999993</v>
      </c>
      <c r="CE18" s="13">
        <f>PL!CD20</f>
        <v>597196.79999999993</v>
      </c>
      <c r="CF18" s="13">
        <f>PL!CE20</f>
        <v>597196.79999999993</v>
      </c>
      <c r="CG18" s="13">
        <f>PL!CF20</f>
        <v>597196.79999999993</v>
      </c>
      <c r="CH18" s="13">
        <f>PL!CG20</f>
        <v>597196.79999999993</v>
      </c>
      <c r="CI18" s="13">
        <f>PL!CH20</f>
        <v>597196.79999999993</v>
      </c>
      <c r="CJ18" s="13">
        <f>PL!CI20</f>
        <v>716636.15999999992</v>
      </c>
      <c r="CK18" s="13">
        <f>PL!CJ20</f>
        <v>716636.15999999992</v>
      </c>
      <c r="CL18" s="13">
        <f>PL!CK20</f>
        <v>716636.15999999992</v>
      </c>
      <c r="CM18" s="13">
        <f>PL!CL20</f>
        <v>716636.15999999992</v>
      </c>
      <c r="CN18" s="13">
        <f>PL!CM20</f>
        <v>716636.15999999992</v>
      </c>
      <c r="CO18" s="13">
        <f>PL!CN20</f>
        <v>716636.15999999992</v>
      </c>
      <c r="CP18" s="13">
        <f>PL!CO20</f>
        <v>716636.15999999992</v>
      </c>
      <c r="CQ18" s="13">
        <f>PL!CP20</f>
        <v>716636.15999999992</v>
      </c>
      <c r="CR18" s="13">
        <f>PL!CQ20</f>
        <v>716636.15999999992</v>
      </c>
      <c r="CS18" s="13">
        <f>PL!CR20</f>
        <v>716636.15999999992</v>
      </c>
      <c r="CT18" s="13">
        <f>PL!CS20</f>
        <v>716636.15999999992</v>
      </c>
      <c r="CU18" s="13">
        <f>PL!CT20</f>
        <v>716636.15999999992</v>
      </c>
      <c r="CV18" s="13">
        <f>PL!CU20</f>
        <v>859963.39199999988</v>
      </c>
      <c r="CW18" s="13">
        <f>PL!CV20</f>
        <v>859963.39199999988</v>
      </c>
      <c r="CX18" s="13">
        <f>PL!CW20</f>
        <v>859963.39199999988</v>
      </c>
      <c r="CY18" s="13">
        <f>PL!CX20</f>
        <v>859963.39199999988</v>
      </c>
      <c r="CZ18" s="13">
        <f>PL!CY20</f>
        <v>859963.39199999988</v>
      </c>
      <c r="DA18" s="13">
        <f>PL!CZ20</f>
        <v>859963.39199999988</v>
      </c>
      <c r="DB18" s="13">
        <f>PL!DA20</f>
        <v>859963.39199999988</v>
      </c>
      <c r="DC18" s="13">
        <f>PL!DB20</f>
        <v>859963.39199999988</v>
      </c>
      <c r="DD18" s="13">
        <f>PL!DC20</f>
        <v>859963.39199999988</v>
      </c>
      <c r="DE18" s="13">
        <f>PL!DD20</f>
        <v>859963.39199999988</v>
      </c>
      <c r="DF18" s="13">
        <f>PL!DE20</f>
        <v>859963.39199999988</v>
      </c>
      <c r="DG18" s="13">
        <f>PL!DF20</f>
        <v>859963.39199999988</v>
      </c>
      <c r="DH18" s="13">
        <f>PL!DG20</f>
        <v>1031956.0703999999</v>
      </c>
      <c r="DI18" s="13">
        <f>PL!DH20</f>
        <v>1031956.0703999999</v>
      </c>
      <c r="DJ18" s="13">
        <f>PL!DI20</f>
        <v>1031956.0703999999</v>
      </c>
      <c r="DK18" s="13">
        <f>PL!DJ20</f>
        <v>1031956.0703999999</v>
      </c>
      <c r="DL18" s="13">
        <f>PL!DK20</f>
        <v>1031956.0703999999</v>
      </c>
      <c r="DM18" s="13">
        <f>PL!DL20</f>
        <v>1031956.0703999999</v>
      </c>
      <c r="DN18" s="13">
        <f>PL!DM20</f>
        <v>1031956.0703999999</v>
      </c>
      <c r="DO18" s="13">
        <f>PL!DN20</f>
        <v>1031956.0703999999</v>
      </c>
      <c r="DP18" s="13">
        <f>PL!DO20</f>
        <v>1031956.0703999999</v>
      </c>
      <c r="DQ18" s="13">
        <f>PL!DP20</f>
        <v>1031956.0703999999</v>
      </c>
      <c r="DR18" s="14">
        <f>PL!DQ20</f>
        <v>1031956.0703999999</v>
      </c>
    </row>
    <row r="19" spans="1:122" s="4" customFormat="1" ht="18" customHeight="1" x14ac:dyDescent="0.3">
      <c r="A19" s="155">
        <v>12302</v>
      </c>
      <c r="B19" s="22" t="s">
        <v>51</v>
      </c>
      <c r="C19" s="13">
        <f t="shared" si="245"/>
        <v>80000</v>
      </c>
      <c r="D19" s="13">
        <f>PL!C21</f>
        <v>100000</v>
      </c>
      <c r="E19" s="13">
        <f>PL!D21</f>
        <v>100000</v>
      </c>
      <c r="F19" s="13">
        <f>PL!E21</f>
        <v>100000</v>
      </c>
      <c r="G19" s="13">
        <f>PL!F21</f>
        <v>100000</v>
      </c>
      <c r="H19" s="13">
        <f>PL!G21</f>
        <v>100000</v>
      </c>
      <c r="I19" s="13">
        <f>PL!H21</f>
        <v>100000</v>
      </c>
      <c r="J19" s="13">
        <f>PL!I21</f>
        <v>100000</v>
      </c>
      <c r="K19" s="13">
        <f>PL!J21</f>
        <v>100000</v>
      </c>
      <c r="L19" s="13">
        <f>PL!K21</f>
        <v>100000</v>
      </c>
      <c r="M19" s="13">
        <f>PL!L21</f>
        <v>100000</v>
      </c>
      <c r="N19" s="13">
        <f>PL!M21</f>
        <v>100000</v>
      </c>
      <c r="O19" s="13">
        <f>PL!N21</f>
        <v>100000</v>
      </c>
      <c r="P19" s="13">
        <f>PL!O21</f>
        <v>120000</v>
      </c>
      <c r="Q19" s="13">
        <f>PL!P21</f>
        <v>120000</v>
      </c>
      <c r="R19" s="13">
        <f>PL!Q21</f>
        <v>120000</v>
      </c>
      <c r="S19" s="13">
        <f>PL!R21</f>
        <v>120000</v>
      </c>
      <c r="T19" s="13">
        <f>PL!S21</f>
        <v>120000</v>
      </c>
      <c r="U19" s="13">
        <f>PL!T21</f>
        <v>120000</v>
      </c>
      <c r="V19" s="13">
        <f>PL!U21</f>
        <v>120000</v>
      </c>
      <c r="W19" s="13">
        <f>PL!V21</f>
        <v>120000</v>
      </c>
      <c r="X19" s="13">
        <f>PL!W21</f>
        <v>120000</v>
      </c>
      <c r="Y19" s="13">
        <f>PL!X21</f>
        <v>120000</v>
      </c>
      <c r="Z19" s="13">
        <f>PL!Y21</f>
        <v>120000</v>
      </c>
      <c r="AA19" s="13">
        <f>PL!Z21</f>
        <v>120000</v>
      </c>
      <c r="AB19" s="13">
        <f>PL!AA21</f>
        <v>144000</v>
      </c>
      <c r="AC19" s="13">
        <f>PL!AB21</f>
        <v>144000</v>
      </c>
      <c r="AD19" s="13">
        <f>PL!AC21</f>
        <v>144000</v>
      </c>
      <c r="AE19" s="13">
        <f>PL!AD21</f>
        <v>144000</v>
      </c>
      <c r="AF19" s="13">
        <f>PL!AE21</f>
        <v>144000</v>
      </c>
      <c r="AG19" s="13">
        <f>PL!AF21</f>
        <v>144000</v>
      </c>
      <c r="AH19" s="13">
        <f>PL!AG21</f>
        <v>144000</v>
      </c>
      <c r="AI19" s="13">
        <f>PL!AH21</f>
        <v>144000</v>
      </c>
      <c r="AJ19" s="13">
        <f>PL!AI21</f>
        <v>144000</v>
      </c>
      <c r="AK19" s="13">
        <f>PL!AJ21</f>
        <v>144000</v>
      </c>
      <c r="AL19" s="13">
        <f>PL!AK21</f>
        <v>144000</v>
      </c>
      <c r="AM19" s="13">
        <f>PL!AL21</f>
        <v>144000</v>
      </c>
      <c r="AN19" s="13">
        <f>PL!AM21</f>
        <v>172800</v>
      </c>
      <c r="AO19" s="13">
        <f>PL!AN21</f>
        <v>172800</v>
      </c>
      <c r="AP19" s="13">
        <f>PL!AO21</f>
        <v>172800</v>
      </c>
      <c r="AQ19" s="13">
        <f>PL!AP21</f>
        <v>172800</v>
      </c>
      <c r="AR19" s="13">
        <f>PL!AQ21</f>
        <v>172800</v>
      </c>
      <c r="AS19" s="13">
        <f>PL!AR21</f>
        <v>172800</v>
      </c>
      <c r="AT19" s="13">
        <f>PL!AS21</f>
        <v>172800</v>
      </c>
      <c r="AU19" s="13">
        <f>PL!AT21</f>
        <v>172800</v>
      </c>
      <c r="AV19" s="13">
        <f>PL!AU21</f>
        <v>172800</v>
      </c>
      <c r="AW19" s="13">
        <f>PL!AV21</f>
        <v>172800</v>
      </c>
      <c r="AX19" s="13">
        <f>PL!AW21</f>
        <v>172800</v>
      </c>
      <c r="AY19" s="13">
        <f>PL!AX21</f>
        <v>172800</v>
      </c>
      <c r="AZ19" s="13">
        <f>PL!AY21</f>
        <v>207360</v>
      </c>
      <c r="BA19" s="13">
        <f>PL!AZ21</f>
        <v>207360</v>
      </c>
      <c r="BB19" s="13">
        <f>PL!BA21</f>
        <v>207360</v>
      </c>
      <c r="BC19" s="13">
        <f>PL!BB21</f>
        <v>207360</v>
      </c>
      <c r="BD19" s="13">
        <f>PL!BC21</f>
        <v>207360</v>
      </c>
      <c r="BE19" s="13">
        <f>PL!BD21</f>
        <v>207360</v>
      </c>
      <c r="BF19" s="13">
        <f>PL!BE21</f>
        <v>207360</v>
      </c>
      <c r="BG19" s="13">
        <f>PL!BF21</f>
        <v>207360</v>
      </c>
      <c r="BH19" s="13">
        <f>PL!BG21</f>
        <v>207360</v>
      </c>
      <c r="BI19" s="13">
        <f>PL!BH21</f>
        <v>207360</v>
      </c>
      <c r="BJ19" s="13">
        <f>PL!BI21</f>
        <v>207360</v>
      </c>
      <c r="BK19" s="13">
        <f>PL!BJ21</f>
        <v>207360</v>
      </c>
      <c r="BL19" s="13">
        <f>PL!BK21</f>
        <v>248832</v>
      </c>
      <c r="BM19" s="13">
        <f>PL!BL21</f>
        <v>248832</v>
      </c>
      <c r="BN19" s="13">
        <f>PL!BM21</f>
        <v>248832</v>
      </c>
      <c r="BO19" s="13">
        <f>PL!BN21</f>
        <v>248832</v>
      </c>
      <c r="BP19" s="13">
        <f>PL!BO21</f>
        <v>248832</v>
      </c>
      <c r="BQ19" s="13">
        <f>PL!BP21</f>
        <v>248832</v>
      </c>
      <c r="BR19" s="13">
        <f>PL!BQ21</f>
        <v>248832</v>
      </c>
      <c r="BS19" s="13">
        <f>PL!BR21</f>
        <v>248832</v>
      </c>
      <c r="BT19" s="13">
        <f>PL!BS21</f>
        <v>248832</v>
      </c>
      <c r="BU19" s="13">
        <f>PL!BT21</f>
        <v>248832</v>
      </c>
      <c r="BV19" s="13">
        <f>PL!BU21</f>
        <v>248832</v>
      </c>
      <c r="BW19" s="13">
        <f>PL!BV21</f>
        <v>248832</v>
      </c>
      <c r="BX19" s="13">
        <f>PL!BW21</f>
        <v>298598.39999999997</v>
      </c>
      <c r="BY19" s="13">
        <f>PL!BX21</f>
        <v>298598.39999999997</v>
      </c>
      <c r="BZ19" s="13">
        <f>PL!BY21</f>
        <v>298598.39999999997</v>
      </c>
      <c r="CA19" s="13">
        <f>PL!BZ21</f>
        <v>298598.39999999997</v>
      </c>
      <c r="CB19" s="13">
        <f>PL!CA21</f>
        <v>298598.39999999997</v>
      </c>
      <c r="CC19" s="13">
        <f>PL!CB21</f>
        <v>298598.39999999997</v>
      </c>
      <c r="CD19" s="13">
        <f>PL!CC21</f>
        <v>298598.39999999997</v>
      </c>
      <c r="CE19" s="13">
        <f>PL!CD21</f>
        <v>298598.39999999997</v>
      </c>
      <c r="CF19" s="13">
        <f>PL!CE21</f>
        <v>298598.39999999997</v>
      </c>
      <c r="CG19" s="13">
        <f>PL!CF21</f>
        <v>298598.39999999997</v>
      </c>
      <c r="CH19" s="13">
        <f>PL!CG21</f>
        <v>298598.39999999997</v>
      </c>
      <c r="CI19" s="13">
        <f>PL!CH21</f>
        <v>298598.39999999997</v>
      </c>
      <c r="CJ19" s="13">
        <f>PL!CI21</f>
        <v>358318.07999999996</v>
      </c>
      <c r="CK19" s="13">
        <f>PL!CJ21</f>
        <v>358318.07999999996</v>
      </c>
      <c r="CL19" s="13">
        <f>PL!CK21</f>
        <v>358318.07999999996</v>
      </c>
      <c r="CM19" s="13">
        <f>PL!CL21</f>
        <v>358318.07999999996</v>
      </c>
      <c r="CN19" s="13">
        <f>PL!CM21</f>
        <v>358318.07999999996</v>
      </c>
      <c r="CO19" s="13">
        <f>PL!CN21</f>
        <v>358318.07999999996</v>
      </c>
      <c r="CP19" s="13">
        <f>PL!CO21</f>
        <v>358318.07999999996</v>
      </c>
      <c r="CQ19" s="13">
        <f>PL!CP21</f>
        <v>358318.07999999996</v>
      </c>
      <c r="CR19" s="13">
        <f>PL!CQ21</f>
        <v>358318.07999999996</v>
      </c>
      <c r="CS19" s="13">
        <f>PL!CR21</f>
        <v>358318.07999999996</v>
      </c>
      <c r="CT19" s="13">
        <f>PL!CS21</f>
        <v>358318.07999999996</v>
      </c>
      <c r="CU19" s="13">
        <f>PL!CT21</f>
        <v>358318.07999999996</v>
      </c>
      <c r="CV19" s="13">
        <f>PL!CU21</f>
        <v>429981.69599999994</v>
      </c>
      <c r="CW19" s="13">
        <f>PL!CV21</f>
        <v>429981.69599999994</v>
      </c>
      <c r="CX19" s="13">
        <f>PL!CW21</f>
        <v>429981.69599999994</v>
      </c>
      <c r="CY19" s="13">
        <f>PL!CX21</f>
        <v>429981.69599999994</v>
      </c>
      <c r="CZ19" s="13">
        <f>PL!CY21</f>
        <v>429981.69599999994</v>
      </c>
      <c r="DA19" s="13">
        <f>PL!CZ21</f>
        <v>429981.69599999994</v>
      </c>
      <c r="DB19" s="13">
        <f>PL!DA21</f>
        <v>429981.69599999994</v>
      </c>
      <c r="DC19" s="13">
        <f>PL!DB21</f>
        <v>429981.69599999994</v>
      </c>
      <c r="DD19" s="13">
        <f>PL!DC21</f>
        <v>429981.69599999994</v>
      </c>
      <c r="DE19" s="13">
        <f>PL!DD21</f>
        <v>429981.69599999994</v>
      </c>
      <c r="DF19" s="13">
        <f>PL!DE21</f>
        <v>429981.69599999994</v>
      </c>
      <c r="DG19" s="13">
        <f>PL!DF21</f>
        <v>429981.69599999994</v>
      </c>
      <c r="DH19" s="13">
        <f>PL!DG21</f>
        <v>515978.03519999993</v>
      </c>
      <c r="DI19" s="13">
        <f>PL!DH21</f>
        <v>515978.03519999993</v>
      </c>
      <c r="DJ19" s="13">
        <f>PL!DI21</f>
        <v>515978.03519999993</v>
      </c>
      <c r="DK19" s="13">
        <f>PL!DJ21</f>
        <v>515978.03519999993</v>
      </c>
      <c r="DL19" s="13">
        <f>PL!DK21</f>
        <v>515978.03519999993</v>
      </c>
      <c r="DM19" s="13">
        <f>PL!DL21</f>
        <v>515978.03519999993</v>
      </c>
      <c r="DN19" s="13">
        <f>PL!DM21</f>
        <v>515978.03519999993</v>
      </c>
      <c r="DO19" s="13">
        <f>PL!DN21</f>
        <v>515978.03519999993</v>
      </c>
      <c r="DP19" s="13">
        <f>PL!DO21</f>
        <v>515978.03519999993</v>
      </c>
      <c r="DQ19" s="13">
        <f>PL!DP21</f>
        <v>515978.03519999993</v>
      </c>
      <c r="DR19" s="14">
        <f>PL!DQ21</f>
        <v>515978.03519999993</v>
      </c>
    </row>
    <row r="20" spans="1:122" s="74" customFormat="1" ht="18" customHeight="1" x14ac:dyDescent="0.3">
      <c r="A20" s="166">
        <v>12303</v>
      </c>
      <c r="B20" s="167" t="s">
        <v>52</v>
      </c>
      <c r="C20" s="13">
        <f t="shared" si="245"/>
        <v>120000</v>
      </c>
      <c r="D20" s="13">
        <f>PL!C22</f>
        <v>150000</v>
      </c>
      <c r="E20" s="168">
        <f>PL!D22</f>
        <v>150000</v>
      </c>
      <c r="F20" s="168">
        <f>PL!E22</f>
        <v>150000</v>
      </c>
      <c r="G20" s="168">
        <f>PL!F22</f>
        <v>150000</v>
      </c>
      <c r="H20" s="168">
        <f>PL!G22</f>
        <v>150000</v>
      </c>
      <c r="I20" s="168">
        <f>PL!H22</f>
        <v>150000</v>
      </c>
      <c r="J20" s="168">
        <f>PL!I22</f>
        <v>150000</v>
      </c>
      <c r="K20" s="168">
        <f>PL!J22</f>
        <v>150000</v>
      </c>
      <c r="L20" s="168">
        <f>PL!K22</f>
        <v>150000</v>
      </c>
      <c r="M20" s="168">
        <f>PL!L22</f>
        <v>150000</v>
      </c>
      <c r="N20" s="168">
        <f>PL!M22</f>
        <v>150000</v>
      </c>
      <c r="O20" s="168">
        <f>PL!N22</f>
        <v>150000</v>
      </c>
      <c r="P20" s="168">
        <f>PL!O22</f>
        <v>180000</v>
      </c>
      <c r="Q20" s="168">
        <f>PL!P22</f>
        <v>180000</v>
      </c>
      <c r="R20" s="168">
        <f>PL!Q22</f>
        <v>180000</v>
      </c>
      <c r="S20" s="168">
        <f>PL!R22</f>
        <v>180000</v>
      </c>
      <c r="T20" s="168">
        <f>PL!S22</f>
        <v>180000</v>
      </c>
      <c r="U20" s="168">
        <f>PL!T22</f>
        <v>180000</v>
      </c>
      <c r="V20" s="168">
        <f>PL!U22</f>
        <v>180000</v>
      </c>
      <c r="W20" s="168">
        <f>PL!V22</f>
        <v>180000</v>
      </c>
      <c r="X20" s="168">
        <f>PL!W22</f>
        <v>180000</v>
      </c>
      <c r="Y20" s="168">
        <f>PL!X22</f>
        <v>180000</v>
      </c>
      <c r="Z20" s="168">
        <f>PL!Y22</f>
        <v>180000</v>
      </c>
      <c r="AA20" s="168">
        <f>PL!Z22</f>
        <v>180000</v>
      </c>
      <c r="AB20" s="168">
        <f>PL!AA22</f>
        <v>216000</v>
      </c>
      <c r="AC20" s="168">
        <f>PL!AB22</f>
        <v>216000</v>
      </c>
      <c r="AD20" s="168">
        <f>PL!AC22</f>
        <v>216000</v>
      </c>
      <c r="AE20" s="168">
        <f>PL!AD22</f>
        <v>216000</v>
      </c>
      <c r="AF20" s="168">
        <f>PL!AE22</f>
        <v>216000</v>
      </c>
      <c r="AG20" s="168">
        <f>PL!AF22</f>
        <v>216000</v>
      </c>
      <c r="AH20" s="168">
        <f>PL!AG22</f>
        <v>216000</v>
      </c>
      <c r="AI20" s="168">
        <f>PL!AH22</f>
        <v>216000</v>
      </c>
      <c r="AJ20" s="168">
        <f>PL!AI22</f>
        <v>216000</v>
      </c>
      <c r="AK20" s="168">
        <f>PL!AJ22</f>
        <v>216000</v>
      </c>
      <c r="AL20" s="168">
        <f>PL!AK22</f>
        <v>216000</v>
      </c>
      <c r="AM20" s="168">
        <f>PL!AL22</f>
        <v>216000</v>
      </c>
      <c r="AN20" s="168">
        <f>PL!AM22</f>
        <v>259200</v>
      </c>
      <c r="AO20" s="168">
        <f>PL!AN22</f>
        <v>259200</v>
      </c>
      <c r="AP20" s="168">
        <f>PL!AO22</f>
        <v>259200</v>
      </c>
      <c r="AQ20" s="168">
        <f>PL!AP22</f>
        <v>259200</v>
      </c>
      <c r="AR20" s="168">
        <f>PL!AQ22</f>
        <v>259200</v>
      </c>
      <c r="AS20" s="168">
        <f>PL!AR22</f>
        <v>259200</v>
      </c>
      <c r="AT20" s="168">
        <f>PL!AS22</f>
        <v>259200</v>
      </c>
      <c r="AU20" s="168">
        <f>PL!AT22</f>
        <v>259200</v>
      </c>
      <c r="AV20" s="168">
        <f>PL!AU22</f>
        <v>259200</v>
      </c>
      <c r="AW20" s="168">
        <f>PL!AV22</f>
        <v>259200</v>
      </c>
      <c r="AX20" s="168">
        <f>PL!AW22</f>
        <v>259200</v>
      </c>
      <c r="AY20" s="168">
        <f>PL!AX22</f>
        <v>259200</v>
      </c>
      <c r="AZ20" s="168">
        <f>PL!AY22</f>
        <v>311040</v>
      </c>
      <c r="BA20" s="168">
        <f>PL!AZ22</f>
        <v>311040</v>
      </c>
      <c r="BB20" s="168">
        <f>PL!BA22</f>
        <v>311040</v>
      </c>
      <c r="BC20" s="168">
        <f>PL!BB22</f>
        <v>311040</v>
      </c>
      <c r="BD20" s="168">
        <f>PL!BC22</f>
        <v>311040</v>
      </c>
      <c r="BE20" s="168">
        <f>PL!BD22</f>
        <v>311040</v>
      </c>
      <c r="BF20" s="168">
        <f>PL!BE22</f>
        <v>311040</v>
      </c>
      <c r="BG20" s="168">
        <f>PL!BF22</f>
        <v>311040</v>
      </c>
      <c r="BH20" s="168">
        <f>PL!BG22</f>
        <v>311040</v>
      </c>
      <c r="BI20" s="168">
        <f>PL!BH22</f>
        <v>311040</v>
      </c>
      <c r="BJ20" s="168">
        <f>PL!BI22</f>
        <v>311040</v>
      </c>
      <c r="BK20" s="168">
        <f>PL!BJ22</f>
        <v>311040</v>
      </c>
      <c r="BL20" s="168">
        <f>PL!BK22</f>
        <v>373248</v>
      </c>
      <c r="BM20" s="168">
        <f>PL!BL22</f>
        <v>373248</v>
      </c>
      <c r="BN20" s="168">
        <f>PL!BM22</f>
        <v>373248</v>
      </c>
      <c r="BO20" s="168">
        <f>PL!BN22</f>
        <v>373248</v>
      </c>
      <c r="BP20" s="168">
        <f>PL!BO22</f>
        <v>373248</v>
      </c>
      <c r="BQ20" s="168">
        <f>PL!BP22</f>
        <v>373248</v>
      </c>
      <c r="BR20" s="168">
        <f>PL!BQ22</f>
        <v>373248</v>
      </c>
      <c r="BS20" s="168">
        <f>PL!BR22</f>
        <v>373248</v>
      </c>
      <c r="BT20" s="168">
        <f>PL!BS22</f>
        <v>373248</v>
      </c>
      <c r="BU20" s="168">
        <f>PL!BT22</f>
        <v>373248</v>
      </c>
      <c r="BV20" s="168">
        <f>PL!BU22</f>
        <v>373248</v>
      </c>
      <c r="BW20" s="168">
        <f>PL!BV22</f>
        <v>373248</v>
      </c>
      <c r="BX20" s="168">
        <f>PL!BW22</f>
        <v>447897.59999999998</v>
      </c>
      <c r="BY20" s="168">
        <f>PL!BX22</f>
        <v>447897.59999999998</v>
      </c>
      <c r="BZ20" s="168">
        <f>PL!BY22</f>
        <v>447897.59999999998</v>
      </c>
      <c r="CA20" s="168">
        <f>PL!BZ22</f>
        <v>447897.59999999998</v>
      </c>
      <c r="CB20" s="168">
        <f>PL!CA22</f>
        <v>447897.59999999998</v>
      </c>
      <c r="CC20" s="168">
        <f>PL!CB22</f>
        <v>447897.59999999998</v>
      </c>
      <c r="CD20" s="168">
        <f>PL!CC22</f>
        <v>447897.59999999998</v>
      </c>
      <c r="CE20" s="168">
        <f>PL!CD22</f>
        <v>447897.59999999998</v>
      </c>
      <c r="CF20" s="168">
        <f>PL!CE22</f>
        <v>447897.59999999998</v>
      </c>
      <c r="CG20" s="168">
        <f>PL!CF22</f>
        <v>447897.59999999998</v>
      </c>
      <c r="CH20" s="168">
        <f>PL!CG22</f>
        <v>447897.59999999998</v>
      </c>
      <c r="CI20" s="168">
        <f>PL!CH22</f>
        <v>447897.59999999998</v>
      </c>
      <c r="CJ20" s="168">
        <f>PL!CI22</f>
        <v>537477.12</v>
      </c>
      <c r="CK20" s="168">
        <f>PL!CJ22</f>
        <v>537477.12</v>
      </c>
      <c r="CL20" s="168">
        <f>PL!CK22</f>
        <v>537477.12</v>
      </c>
      <c r="CM20" s="168">
        <f>PL!CL22</f>
        <v>537477.12</v>
      </c>
      <c r="CN20" s="168">
        <f>PL!CM22</f>
        <v>537477.12</v>
      </c>
      <c r="CO20" s="168">
        <f>PL!CN22</f>
        <v>537477.12</v>
      </c>
      <c r="CP20" s="168">
        <f>PL!CO22</f>
        <v>537477.12</v>
      </c>
      <c r="CQ20" s="168">
        <f>PL!CP22</f>
        <v>537477.12</v>
      </c>
      <c r="CR20" s="168">
        <f>PL!CQ22</f>
        <v>537477.12</v>
      </c>
      <c r="CS20" s="168">
        <f>PL!CR22</f>
        <v>537477.12</v>
      </c>
      <c r="CT20" s="168">
        <f>PL!CS22</f>
        <v>537477.12</v>
      </c>
      <c r="CU20" s="168">
        <f>PL!CT22</f>
        <v>537477.12</v>
      </c>
      <c r="CV20" s="168">
        <f>PL!CU22</f>
        <v>644972.54399999999</v>
      </c>
      <c r="CW20" s="168">
        <f>PL!CV22</f>
        <v>644972.54399999999</v>
      </c>
      <c r="CX20" s="168">
        <f>PL!CW22</f>
        <v>644972.54399999999</v>
      </c>
      <c r="CY20" s="168">
        <f>PL!CX22</f>
        <v>644972.54399999999</v>
      </c>
      <c r="CZ20" s="168">
        <f>PL!CY22</f>
        <v>644972.54399999999</v>
      </c>
      <c r="DA20" s="168">
        <f>PL!CZ22</f>
        <v>644972.54399999999</v>
      </c>
      <c r="DB20" s="168">
        <f>PL!DA22</f>
        <v>644972.54399999999</v>
      </c>
      <c r="DC20" s="168">
        <f>PL!DB22</f>
        <v>644972.54399999999</v>
      </c>
      <c r="DD20" s="168">
        <f>PL!DC22</f>
        <v>644972.54399999999</v>
      </c>
      <c r="DE20" s="168">
        <f>PL!DD22</f>
        <v>644972.54399999999</v>
      </c>
      <c r="DF20" s="168">
        <f>PL!DE22</f>
        <v>644972.54399999999</v>
      </c>
      <c r="DG20" s="168">
        <f>PL!DF22</f>
        <v>644972.54399999999</v>
      </c>
      <c r="DH20" s="168">
        <f>PL!DG22</f>
        <v>773967.05279999995</v>
      </c>
      <c r="DI20" s="168">
        <f>PL!DH22</f>
        <v>773967.05279999995</v>
      </c>
      <c r="DJ20" s="168">
        <f>PL!DI22</f>
        <v>773967.05279999995</v>
      </c>
      <c r="DK20" s="168">
        <f>PL!DJ22</f>
        <v>773967.05279999995</v>
      </c>
      <c r="DL20" s="168">
        <f>PL!DK22</f>
        <v>773967.05279999995</v>
      </c>
      <c r="DM20" s="168">
        <f>PL!DL22</f>
        <v>773967.05279999995</v>
      </c>
      <c r="DN20" s="168">
        <f>PL!DM22</f>
        <v>773967.05279999995</v>
      </c>
      <c r="DO20" s="168">
        <f>PL!DN22</f>
        <v>773967.05279999995</v>
      </c>
      <c r="DP20" s="168">
        <f>PL!DO22</f>
        <v>773967.05279999995</v>
      </c>
      <c r="DQ20" s="168">
        <f>PL!DP22</f>
        <v>773967.05279999995</v>
      </c>
      <c r="DR20" s="169">
        <f>PL!DQ22</f>
        <v>773967.05279999995</v>
      </c>
    </row>
    <row r="21" spans="1:122" s="4" customFormat="1" ht="18" customHeight="1" x14ac:dyDescent="0.3">
      <c r="A21" s="155">
        <v>12304</v>
      </c>
      <c r="B21" s="22" t="s">
        <v>53</v>
      </c>
      <c r="C21" s="13">
        <f t="shared" si="245"/>
        <v>60000</v>
      </c>
      <c r="D21" s="13">
        <f>PL!C23</f>
        <v>75000</v>
      </c>
      <c r="E21" s="13">
        <f>PL!D23</f>
        <v>75000</v>
      </c>
      <c r="F21" s="13">
        <f>PL!E23</f>
        <v>75000</v>
      </c>
      <c r="G21" s="13">
        <f>PL!F23</f>
        <v>75000</v>
      </c>
      <c r="H21" s="13">
        <f>PL!G23</f>
        <v>75000</v>
      </c>
      <c r="I21" s="13">
        <f>PL!H23</f>
        <v>75000</v>
      </c>
      <c r="J21" s="13">
        <f>PL!I23</f>
        <v>75000</v>
      </c>
      <c r="K21" s="13">
        <f>PL!J23</f>
        <v>75000</v>
      </c>
      <c r="L21" s="13">
        <f>PL!K23</f>
        <v>75000</v>
      </c>
      <c r="M21" s="13">
        <f>PL!L23</f>
        <v>75000</v>
      </c>
      <c r="N21" s="13">
        <f>PL!M23</f>
        <v>75000</v>
      </c>
      <c r="O21" s="13">
        <f>PL!N23</f>
        <v>75000</v>
      </c>
      <c r="P21" s="13">
        <f>PL!O23</f>
        <v>90000</v>
      </c>
      <c r="Q21" s="13">
        <f>PL!P23</f>
        <v>90000</v>
      </c>
      <c r="R21" s="13">
        <f>PL!Q23</f>
        <v>90000</v>
      </c>
      <c r="S21" s="13">
        <f>PL!R23</f>
        <v>90000</v>
      </c>
      <c r="T21" s="13">
        <f>PL!S23</f>
        <v>90000</v>
      </c>
      <c r="U21" s="13">
        <f>PL!T23</f>
        <v>90000</v>
      </c>
      <c r="V21" s="13">
        <f>PL!U23</f>
        <v>90000</v>
      </c>
      <c r="W21" s="13">
        <f>PL!V23</f>
        <v>90000</v>
      </c>
      <c r="X21" s="13">
        <f>PL!W23</f>
        <v>90000</v>
      </c>
      <c r="Y21" s="13">
        <f>PL!X23</f>
        <v>90000</v>
      </c>
      <c r="Z21" s="13">
        <f>PL!Y23</f>
        <v>90000</v>
      </c>
      <c r="AA21" s="13">
        <f>PL!Z23</f>
        <v>90000</v>
      </c>
      <c r="AB21" s="13">
        <f>PL!AA23</f>
        <v>108000</v>
      </c>
      <c r="AC21" s="13">
        <f>PL!AB23</f>
        <v>108000</v>
      </c>
      <c r="AD21" s="13">
        <f>PL!AC23</f>
        <v>108000</v>
      </c>
      <c r="AE21" s="13">
        <f>PL!AD23</f>
        <v>108000</v>
      </c>
      <c r="AF21" s="13">
        <f>PL!AE23</f>
        <v>108000</v>
      </c>
      <c r="AG21" s="13">
        <f>PL!AF23</f>
        <v>108000</v>
      </c>
      <c r="AH21" s="13">
        <f>PL!AG23</f>
        <v>108000</v>
      </c>
      <c r="AI21" s="13">
        <f>PL!AH23</f>
        <v>108000</v>
      </c>
      <c r="AJ21" s="13">
        <f>PL!AI23</f>
        <v>108000</v>
      </c>
      <c r="AK21" s="13">
        <f>PL!AJ23</f>
        <v>108000</v>
      </c>
      <c r="AL21" s="13">
        <f>PL!AK23</f>
        <v>108000</v>
      </c>
      <c r="AM21" s="13">
        <f>PL!AL23</f>
        <v>108000</v>
      </c>
      <c r="AN21" s="13">
        <f>PL!AM23</f>
        <v>129600</v>
      </c>
      <c r="AO21" s="13">
        <f>PL!AN23</f>
        <v>129600</v>
      </c>
      <c r="AP21" s="13">
        <f>PL!AO23</f>
        <v>129600</v>
      </c>
      <c r="AQ21" s="13">
        <f>PL!AP23</f>
        <v>129600</v>
      </c>
      <c r="AR21" s="13">
        <f>PL!AQ23</f>
        <v>129600</v>
      </c>
      <c r="AS21" s="13">
        <f>PL!AR23</f>
        <v>129600</v>
      </c>
      <c r="AT21" s="13">
        <f>PL!AS23</f>
        <v>129600</v>
      </c>
      <c r="AU21" s="13">
        <f>PL!AT23</f>
        <v>129600</v>
      </c>
      <c r="AV21" s="13">
        <f>PL!AU23</f>
        <v>129600</v>
      </c>
      <c r="AW21" s="13">
        <f>PL!AV23</f>
        <v>129600</v>
      </c>
      <c r="AX21" s="13">
        <f>PL!AW23</f>
        <v>129600</v>
      </c>
      <c r="AY21" s="13">
        <f>PL!AX23</f>
        <v>129600</v>
      </c>
      <c r="AZ21" s="13">
        <f>PL!AY23</f>
        <v>155520</v>
      </c>
      <c r="BA21" s="13">
        <f>PL!AZ23</f>
        <v>155520</v>
      </c>
      <c r="BB21" s="13">
        <f>PL!BA23</f>
        <v>155520</v>
      </c>
      <c r="BC21" s="13">
        <f>PL!BB23</f>
        <v>155520</v>
      </c>
      <c r="BD21" s="13">
        <f>PL!BC23</f>
        <v>155520</v>
      </c>
      <c r="BE21" s="13">
        <f>PL!BD23</f>
        <v>155520</v>
      </c>
      <c r="BF21" s="13">
        <f>PL!BE23</f>
        <v>155520</v>
      </c>
      <c r="BG21" s="13">
        <f>PL!BF23</f>
        <v>155520</v>
      </c>
      <c r="BH21" s="13">
        <f>PL!BG23</f>
        <v>155520</v>
      </c>
      <c r="BI21" s="13">
        <f>PL!BH23</f>
        <v>155520</v>
      </c>
      <c r="BJ21" s="13">
        <f>PL!BI23</f>
        <v>155520</v>
      </c>
      <c r="BK21" s="13">
        <f>PL!BJ23</f>
        <v>155520</v>
      </c>
      <c r="BL21" s="13">
        <f>PL!BK23</f>
        <v>186624</v>
      </c>
      <c r="BM21" s="13">
        <f>PL!BL23</f>
        <v>186624</v>
      </c>
      <c r="BN21" s="13">
        <f>PL!BM23</f>
        <v>186624</v>
      </c>
      <c r="BO21" s="13">
        <f>PL!BN23</f>
        <v>186624</v>
      </c>
      <c r="BP21" s="13">
        <f>PL!BO23</f>
        <v>186624</v>
      </c>
      <c r="BQ21" s="13">
        <f>PL!BP23</f>
        <v>186624</v>
      </c>
      <c r="BR21" s="13">
        <f>PL!BQ23</f>
        <v>186624</v>
      </c>
      <c r="BS21" s="13">
        <f>PL!BR23</f>
        <v>186624</v>
      </c>
      <c r="BT21" s="13">
        <f>PL!BS23</f>
        <v>186624</v>
      </c>
      <c r="BU21" s="13">
        <f>PL!BT23</f>
        <v>186624</v>
      </c>
      <c r="BV21" s="13">
        <f>PL!BU23</f>
        <v>186624</v>
      </c>
      <c r="BW21" s="13">
        <f>PL!BV23</f>
        <v>186624</v>
      </c>
      <c r="BX21" s="13">
        <f>PL!BW23</f>
        <v>223948.79999999999</v>
      </c>
      <c r="BY21" s="13">
        <f>PL!BX23</f>
        <v>223948.79999999999</v>
      </c>
      <c r="BZ21" s="13">
        <f>PL!BY23</f>
        <v>223948.79999999999</v>
      </c>
      <c r="CA21" s="13">
        <f>PL!BZ23</f>
        <v>223948.79999999999</v>
      </c>
      <c r="CB21" s="13">
        <f>PL!CA23</f>
        <v>223948.79999999999</v>
      </c>
      <c r="CC21" s="13">
        <f>PL!CB23</f>
        <v>223948.79999999999</v>
      </c>
      <c r="CD21" s="13">
        <f>PL!CC23</f>
        <v>223948.79999999999</v>
      </c>
      <c r="CE21" s="13">
        <f>PL!CD23</f>
        <v>223948.79999999999</v>
      </c>
      <c r="CF21" s="13">
        <f>PL!CE23</f>
        <v>223948.79999999999</v>
      </c>
      <c r="CG21" s="13">
        <f>PL!CF23</f>
        <v>223948.79999999999</v>
      </c>
      <c r="CH21" s="13">
        <f>PL!CG23</f>
        <v>223948.79999999999</v>
      </c>
      <c r="CI21" s="13">
        <f>PL!CH23</f>
        <v>223948.79999999999</v>
      </c>
      <c r="CJ21" s="13">
        <f>PL!CI23</f>
        <v>268738.56</v>
      </c>
      <c r="CK21" s="13">
        <f>PL!CJ23</f>
        <v>268738.56</v>
      </c>
      <c r="CL21" s="13">
        <f>PL!CK23</f>
        <v>268738.56</v>
      </c>
      <c r="CM21" s="13">
        <f>PL!CL23</f>
        <v>268738.56</v>
      </c>
      <c r="CN21" s="13">
        <f>PL!CM23</f>
        <v>268738.56</v>
      </c>
      <c r="CO21" s="13">
        <f>PL!CN23</f>
        <v>268738.56</v>
      </c>
      <c r="CP21" s="13">
        <f>PL!CO23</f>
        <v>268738.56</v>
      </c>
      <c r="CQ21" s="13">
        <f>PL!CP23</f>
        <v>268738.56</v>
      </c>
      <c r="CR21" s="13">
        <f>PL!CQ23</f>
        <v>268738.56</v>
      </c>
      <c r="CS21" s="13">
        <f>PL!CR23</f>
        <v>268738.56</v>
      </c>
      <c r="CT21" s="13">
        <f>PL!CS23</f>
        <v>268738.56</v>
      </c>
      <c r="CU21" s="13">
        <f>PL!CT23</f>
        <v>268738.56</v>
      </c>
      <c r="CV21" s="13">
        <f>PL!CU23</f>
        <v>322486.272</v>
      </c>
      <c r="CW21" s="13">
        <f>PL!CV23</f>
        <v>322486.272</v>
      </c>
      <c r="CX21" s="13">
        <f>PL!CW23</f>
        <v>322486.272</v>
      </c>
      <c r="CY21" s="13">
        <f>PL!CX23</f>
        <v>322486.272</v>
      </c>
      <c r="CZ21" s="13">
        <f>PL!CY23</f>
        <v>322486.272</v>
      </c>
      <c r="DA21" s="13">
        <f>PL!CZ23</f>
        <v>322486.272</v>
      </c>
      <c r="DB21" s="13">
        <f>PL!DA23</f>
        <v>322486.272</v>
      </c>
      <c r="DC21" s="13">
        <f>PL!DB23</f>
        <v>322486.272</v>
      </c>
      <c r="DD21" s="13">
        <f>PL!DC23</f>
        <v>322486.272</v>
      </c>
      <c r="DE21" s="13">
        <f>PL!DD23</f>
        <v>322486.272</v>
      </c>
      <c r="DF21" s="13">
        <f>PL!DE23</f>
        <v>322486.272</v>
      </c>
      <c r="DG21" s="13">
        <f>PL!DF23</f>
        <v>322486.272</v>
      </c>
      <c r="DH21" s="13">
        <f>PL!DG23</f>
        <v>386983.52639999997</v>
      </c>
      <c r="DI21" s="13">
        <f>PL!DH23</f>
        <v>386983.52639999997</v>
      </c>
      <c r="DJ21" s="13">
        <f>PL!DI23</f>
        <v>386983.52639999997</v>
      </c>
      <c r="DK21" s="13">
        <f>PL!DJ23</f>
        <v>386983.52639999997</v>
      </c>
      <c r="DL21" s="13">
        <f>PL!DK23</f>
        <v>386983.52639999997</v>
      </c>
      <c r="DM21" s="13">
        <f>PL!DL23</f>
        <v>386983.52639999997</v>
      </c>
      <c r="DN21" s="13">
        <f>PL!DM23</f>
        <v>386983.52639999997</v>
      </c>
      <c r="DO21" s="13">
        <f>PL!DN23</f>
        <v>386983.52639999997</v>
      </c>
      <c r="DP21" s="13">
        <f>PL!DO23</f>
        <v>386983.52639999997</v>
      </c>
      <c r="DQ21" s="13">
        <f>PL!DP23</f>
        <v>386983.52639999997</v>
      </c>
      <c r="DR21" s="14">
        <f>PL!DQ23</f>
        <v>386983.52639999997</v>
      </c>
    </row>
    <row r="22" spans="1:122" s="4" customFormat="1" ht="18" customHeight="1" x14ac:dyDescent="0.3">
      <c r="A22" s="155">
        <v>12305</v>
      </c>
      <c r="B22" s="22" t="s">
        <v>54</v>
      </c>
      <c r="C22" s="13">
        <f t="shared" si="245"/>
        <v>16000</v>
      </c>
      <c r="D22" s="13">
        <f>PL!C24</f>
        <v>20000</v>
      </c>
      <c r="E22" s="13">
        <f>PL!D24</f>
        <v>20000</v>
      </c>
      <c r="F22" s="13">
        <f>PL!E24</f>
        <v>20000</v>
      </c>
      <c r="G22" s="13">
        <f>PL!F24</f>
        <v>20000</v>
      </c>
      <c r="H22" s="13">
        <f>PL!G24</f>
        <v>20000</v>
      </c>
      <c r="I22" s="13">
        <f>PL!H24</f>
        <v>20000</v>
      </c>
      <c r="J22" s="13">
        <f>PL!I24</f>
        <v>20000</v>
      </c>
      <c r="K22" s="13">
        <f>PL!J24</f>
        <v>20000</v>
      </c>
      <c r="L22" s="13">
        <f>PL!K24</f>
        <v>20000</v>
      </c>
      <c r="M22" s="13">
        <f>PL!L24</f>
        <v>20000</v>
      </c>
      <c r="N22" s="13">
        <f>PL!M24</f>
        <v>20000</v>
      </c>
      <c r="O22" s="13">
        <f>PL!N24</f>
        <v>20000</v>
      </c>
      <c r="P22" s="13">
        <f>PL!O24</f>
        <v>24000</v>
      </c>
      <c r="Q22" s="13">
        <f>PL!P24</f>
        <v>24000</v>
      </c>
      <c r="R22" s="13">
        <f>PL!Q24</f>
        <v>24000</v>
      </c>
      <c r="S22" s="13">
        <f>PL!R24</f>
        <v>24000</v>
      </c>
      <c r="T22" s="13">
        <f>PL!S24</f>
        <v>24000</v>
      </c>
      <c r="U22" s="13">
        <f>PL!T24</f>
        <v>24000</v>
      </c>
      <c r="V22" s="13">
        <f>PL!U24</f>
        <v>24000</v>
      </c>
      <c r="W22" s="13">
        <f>PL!V24</f>
        <v>24000</v>
      </c>
      <c r="X22" s="13">
        <f>PL!W24</f>
        <v>24000</v>
      </c>
      <c r="Y22" s="13">
        <f>PL!X24</f>
        <v>24000</v>
      </c>
      <c r="Z22" s="13">
        <f>PL!Y24</f>
        <v>24000</v>
      </c>
      <c r="AA22" s="13">
        <f>PL!Z24</f>
        <v>24000</v>
      </c>
      <c r="AB22" s="13">
        <f>PL!AA24</f>
        <v>28800</v>
      </c>
      <c r="AC22" s="13">
        <f>PL!AB24</f>
        <v>28800</v>
      </c>
      <c r="AD22" s="13">
        <f>PL!AC24</f>
        <v>28800</v>
      </c>
      <c r="AE22" s="13">
        <f>PL!AD24</f>
        <v>28800</v>
      </c>
      <c r="AF22" s="13">
        <f>PL!AE24</f>
        <v>28800</v>
      </c>
      <c r="AG22" s="13">
        <f>PL!AF24</f>
        <v>28800</v>
      </c>
      <c r="AH22" s="13">
        <f>PL!AG24</f>
        <v>28800</v>
      </c>
      <c r="AI22" s="13">
        <f>PL!AH24</f>
        <v>28800</v>
      </c>
      <c r="AJ22" s="13">
        <f>PL!AI24</f>
        <v>28800</v>
      </c>
      <c r="AK22" s="13">
        <f>PL!AJ24</f>
        <v>28800</v>
      </c>
      <c r="AL22" s="13">
        <f>PL!AK24</f>
        <v>28800</v>
      </c>
      <c r="AM22" s="13">
        <f>PL!AL24</f>
        <v>28800</v>
      </c>
      <c r="AN22" s="13">
        <f>PL!AM24</f>
        <v>34560</v>
      </c>
      <c r="AO22" s="13">
        <f>PL!AN24</f>
        <v>34560</v>
      </c>
      <c r="AP22" s="13">
        <f>PL!AO24</f>
        <v>34560</v>
      </c>
      <c r="AQ22" s="13">
        <f>PL!AP24</f>
        <v>34560</v>
      </c>
      <c r="AR22" s="13">
        <f>PL!AQ24</f>
        <v>34560</v>
      </c>
      <c r="AS22" s="13">
        <f>PL!AR24</f>
        <v>34560</v>
      </c>
      <c r="AT22" s="13">
        <f>PL!AS24</f>
        <v>34560</v>
      </c>
      <c r="AU22" s="13">
        <f>PL!AT24</f>
        <v>34560</v>
      </c>
      <c r="AV22" s="13">
        <f>PL!AU24</f>
        <v>34560</v>
      </c>
      <c r="AW22" s="13">
        <f>PL!AV24</f>
        <v>34560</v>
      </c>
      <c r="AX22" s="13">
        <f>PL!AW24</f>
        <v>34560</v>
      </c>
      <c r="AY22" s="13">
        <f>PL!AX24</f>
        <v>34560</v>
      </c>
      <c r="AZ22" s="13">
        <f>PL!AY24</f>
        <v>41472</v>
      </c>
      <c r="BA22" s="13">
        <f>PL!AZ24</f>
        <v>41472</v>
      </c>
      <c r="BB22" s="13">
        <f>PL!BA24</f>
        <v>41472</v>
      </c>
      <c r="BC22" s="13">
        <f>PL!BB24</f>
        <v>41472</v>
      </c>
      <c r="BD22" s="13">
        <f>PL!BC24</f>
        <v>41472</v>
      </c>
      <c r="BE22" s="13">
        <f>PL!BD24</f>
        <v>41472</v>
      </c>
      <c r="BF22" s="13">
        <f>PL!BE24</f>
        <v>41472</v>
      </c>
      <c r="BG22" s="13">
        <f>PL!BF24</f>
        <v>41472</v>
      </c>
      <c r="BH22" s="13">
        <f>PL!BG24</f>
        <v>41472</v>
      </c>
      <c r="BI22" s="13">
        <f>PL!BH24</f>
        <v>41472</v>
      </c>
      <c r="BJ22" s="13">
        <f>PL!BI24</f>
        <v>41472</v>
      </c>
      <c r="BK22" s="13">
        <f>PL!BJ24</f>
        <v>41472</v>
      </c>
      <c r="BL22" s="13">
        <f>PL!BK24</f>
        <v>49766.400000000001</v>
      </c>
      <c r="BM22" s="13">
        <f>PL!BL24</f>
        <v>49766.400000000001</v>
      </c>
      <c r="BN22" s="13">
        <f>PL!BM24</f>
        <v>49766.400000000001</v>
      </c>
      <c r="BO22" s="13">
        <f>PL!BN24</f>
        <v>49766.400000000001</v>
      </c>
      <c r="BP22" s="13">
        <f>PL!BO24</f>
        <v>49766.400000000001</v>
      </c>
      <c r="BQ22" s="13">
        <f>PL!BP24</f>
        <v>49766.400000000001</v>
      </c>
      <c r="BR22" s="13">
        <f>PL!BQ24</f>
        <v>49766.400000000001</v>
      </c>
      <c r="BS22" s="13">
        <f>PL!BR24</f>
        <v>49766.400000000001</v>
      </c>
      <c r="BT22" s="13">
        <f>PL!BS24</f>
        <v>49766.400000000001</v>
      </c>
      <c r="BU22" s="13">
        <f>PL!BT24</f>
        <v>49766.400000000001</v>
      </c>
      <c r="BV22" s="13">
        <f>PL!BU24</f>
        <v>49766.400000000001</v>
      </c>
      <c r="BW22" s="13">
        <f>PL!BV24</f>
        <v>49766.400000000001</v>
      </c>
      <c r="BX22" s="13">
        <f>PL!BW24</f>
        <v>59719.68</v>
      </c>
      <c r="BY22" s="13">
        <f>PL!BX24</f>
        <v>59719.68</v>
      </c>
      <c r="BZ22" s="13">
        <f>PL!BY24</f>
        <v>59719.68</v>
      </c>
      <c r="CA22" s="13">
        <f>PL!BZ24</f>
        <v>59719.68</v>
      </c>
      <c r="CB22" s="13">
        <f>PL!CA24</f>
        <v>59719.68</v>
      </c>
      <c r="CC22" s="13">
        <f>PL!CB24</f>
        <v>59719.68</v>
      </c>
      <c r="CD22" s="13">
        <f>PL!CC24</f>
        <v>59719.68</v>
      </c>
      <c r="CE22" s="13">
        <f>PL!CD24</f>
        <v>59719.68</v>
      </c>
      <c r="CF22" s="13">
        <f>PL!CE24</f>
        <v>59719.68</v>
      </c>
      <c r="CG22" s="13">
        <f>PL!CF24</f>
        <v>59719.68</v>
      </c>
      <c r="CH22" s="13">
        <f>PL!CG24</f>
        <v>59719.68</v>
      </c>
      <c r="CI22" s="13">
        <f>PL!CH24</f>
        <v>59719.68</v>
      </c>
      <c r="CJ22" s="13">
        <f>PL!CI24</f>
        <v>71663.615999999995</v>
      </c>
      <c r="CK22" s="13">
        <f>PL!CJ24</f>
        <v>71663.615999999995</v>
      </c>
      <c r="CL22" s="13">
        <f>PL!CK24</f>
        <v>71663.615999999995</v>
      </c>
      <c r="CM22" s="13">
        <f>PL!CL24</f>
        <v>71663.615999999995</v>
      </c>
      <c r="CN22" s="13">
        <f>PL!CM24</f>
        <v>71663.615999999995</v>
      </c>
      <c r="CO22" s="13">
        <f>PL!CN24</f>
        <v>71663.615999999995</v>
      </c>
      <c r="CP22" s="13">
        <f>PL!CO24</f>
        <v>71663.615999999995</v>
      </c>
      <c r="CQ22" s="13">
        <f>PL!CP24</f>
        <v>71663.615999999995</v>
      </c>
      <c r="CR22" s="13">
        <f>PL!CQ24</f>
        <v>71663.615999999995</v>
      </c>
      <c r="CS22" s="13">
        <f>PL!CR24</f>
        <v>71663.615999999995</v>
      </c>
      <c r="CT22" s="13">
        <f>PL!CS24</f>
        <v>71663.615999999995</v>
      </c>
      <c r="CU22" s="13">
        <f>PL!CT24</f>
        <v>71663.615999999995</v>
      </c>
      <c r="CV22" s="13">
        <f>PL!CU24</f>
        <v>85996.339199999988</v>
      </c>
      <c r="CW22" s="13">
        <f>PL!CV24</f>
        <v>85996.339199999988</v>
      </c>
      <c r="CX22" s="13">
        <f>PL!CW24</f>
        <v>85996.339199999988</v>
      </c>
      <c r="CY22" s="13">
        <f>PL!CX24</f>
        <v>85996.339199999988</v>
      </c>
      <c r="CZ22" s="13">
        <f>PL!CY24</f>
        <v>85996.339199999988</v>
      </c>
      <c r="DA22" s="13">
        <f>PL!CZ24</f>
        <v>85996.339199999988</v>
      </c>
      <c r="DB22" s="13">
        <f>PL!DA24</f>
        <v>85996.339199999988</v>
      </c>
      <c r="DC22" s="13">
        <f>PL!DB24</f>
        <v>85996.339199999988</v>
      </c>
      <c r="DD22" s="13">
        <f>PL!DC24</f>
        <v>85996.339199999988</v>
      </c>
      <c r="DE22" s="13">
        <f>PL!DD24</f>
        <v>85996.339199999988</v>
      </c>
      <c r="DF22" s="13">
        <f>PL!DE24</f>
        <v>85996.339199999988</v>
      </c>
      <c r="DG22" s="13">
        <f>PL!DF24</f>
        <v>85996.339199999988</v>
      </c>
      <c r="DH22" s="13">
        <f>PL!DG24</f>
        <v>103195.60703999999</v>
      </c>
      <c r="DI22" s="13">
        <f>PL!DH24</f>
        <v>103195.60703999999</v>
      </c>
      <c r="DJ22" s="13">
        <f>PL!DI24</f>
        <v>103195.60703999999</v>
      </c>
      <c r="DK22" s="13">
        <f>PL!DJ24</f>
        <v>103195.60703999999</v>
      </c>
      <c r="DL22" s="13">
        <f>PL!DK24</f>
        <v>103195.60703999999</v>
      </c>
      <c r="DM22" s="13">
        <f>PL!DL24</f>
        <v>103195.60703999999</v>
      </c>
      <c r="DN22" s="13">
        <f>PL!DM24</f>
        <v>103195.60703999999</v>
      </c>
      <c r="DO22" s="13">
        <f>PL!DN24</f>
        <v>103195.60703999999</v>
      </c>
      <c r="DP22" s="13">
        <f>PL!DO24</f>
        <v>103195.60703999999</v>
      </c>
      <c r="DQ22" s="13">
        <f>PL!DP24</f>
        <v>103195.60703999999</v>
      </c>
      <c r="DR22" s="14">
        <f>PL!DQ24</f>
        <v>103195.60703999999</v>
      </c>
    </row>
    <row r="23" spans="1:122" s="7" customFormat="1" ht="18" customHeight="1" x14ac:dyDescent="0.3">
      <c r="A23" s="165">
        <v>12400</v>
      </c>
      <c r="B23" s="28" t="s">
        <v>55</v>
      </c>
      <c r="C23" s="5">
        <f>SUM(C24:C28)</f>
        <v>308000</v>
      </c>
      <c r="D23" s="5">
        <f t="shared" ref="D23" si="246">SUM(D24:D28)</f>
        <v>385000</v>
      </c>
      <c r="E23" s="5">
        <f t="shared" ref="E23" si="247">SUM(E24:E28)</f>
        <v>385000</v>
      </c>
      <c r="F23" s="5">
        <f t="shared" ref="F23" si="248">SUM(F24:F28)</f>
        <v>385000</v>
      </c>
      <c r="G23" s="5">
        <f t="shared" ref="G23" si="249">SUM(G24:G28)</f>
        <v>385000</v>
      </c>
      <c r="H23" s="5">
        <f t="shared" ref="H23" si="250">SUM(H24:H28)</f>
        <v>385000</v>
      </c>
      <c r="I23" s="5">
        <f t="shared" ref="I23" si="251">SUM(I24:I28)</f>
        <v>385000</v>
      </c>
      <c r="J23" s="5">
        <f t="shared" ref="J23" si="252">SUM(J24:J28)</f>
        <v>385000</v>
      </c>
      <c r="K23" s="5">
        <f t="shared" ref="K23" si="253">SUM(K24:K28)</f>
        <v>385000</v>
      </c>
      <c r="L23" s="5">
        <f t="shared" ref="L23" si="254">SUM(L24:L28)</f>
        <v>385000</v>
      </c>
      <c r="M23" s="5">
        <f t="shared" ref="M23" si="255">SUM(M24:M28)</f>
        <v>385000</v>
      </c>
      <c r="N23" s="5">
        <f t="shared" ref="N23" si="256">SUM(N24:N28)</f>
        <v>385000</v>
      </c>
      <c r="O23" s="5">
        <f t="shared" ref="O23" si="257">SUM(O24:O28)</f>
        <v>385000</v>
      </c>
      <c r="P23" s="5">
        <f t="shared" ref="P23" si="258">SUM(P24:P28)</f>
        <v>462000</v>
      </c>
      <c r="Q23" s="5">
        <f t="shared" ref="Q23" si="259">SUM(Q24:Q28)</f>
        <v>462000</v>
      </c>
      <c r="R23" s="5">
        <f t="shared" ref="R23" si="260">SUM(R24:R28)</f>
        <v>462000</v>
      </c>
      <c r="S23" s="5">
        <f t="shared" ref="S23" si="261">SUM(S24:S28)</f>
        <v>462000</v>
      </c>
      <c r="T23" s="5">
        <f t="shared" ref="T23" si="262">SUM(T24:T28)</f>
        <v>462000</v>
      </c>
      <c r="U23" s="5">
        <f t="shared" ref="U23" si="263">SUM(U24:U28)</f>
        <v>462000</v>
      </c>
      <c r="V23" s="5">
        <f t="shared" ref="V23" si="264">SUM(V24:V28)</f>
        <v>462000</v>
      </c>
      <c r="W23" s="5">
        <f t="shared" ref="W23" si="265">SUM(W24:W28)</f>
        <v>462000</v>
      </c>
      <c r="X23" s="5">
        <f t="shared" ref="X23" si="266">SUM(X24:X28)</f>
        <v>462000</v>
      </c>
      <c r="Y23" s="5">
        <f t="shared" ref="Y23" si="267">SUM(Y24:Y28)</f>
        <v>462000</v>
      </c>
      <c r="Z23" s="5">
        <f t="shared" ref="Z23" si="268">SUM(Z24:Z28)</f>
        <v>462000</v>
      </c>
      <c r="AA23" s="5">
        <f t="shared" ref="AA23" si="269">SUM(AA24:AA28)</f>
        <v>462000</v>
      </c>
      <c r="AB23" s="5">
        <f t="shared" ref="AB23" si="270">SUM(AB24:AB28)</f>
        <v>554400</v>
      </c>
      <c r="AC23" s="5">
        <f t="shared" ref="AC23" si="271">SUM(AC24:AC28)</f>
        <v>554400</v>
      </c>
      <c r="AD23" s="5">
        <f t="shared" ref="AD23" si="272">SUM(AD24:AD28)</f>
        <v>554400</v>
      </c>
      <c r="AE23" s="5">
        <f t="shared" ref="AE23" si="273">SUM(AE24:AE28)</f>
        <v>554400</v>
      </c>
      <c r="AF23" s="5">
        <f t="shared" ref="AF23" si="274">SUM(AF24:AF28)</f>
        <v>554400</v>
      </c>
      <c r="AG23" s="5">
        <f t="shared" ref="AG23" si="275">SUM(AG24:AG28)</f>
        <v>554400</v>
      </c>
      <c r="AH23" s="5">
        <f t="shared" ref="AH23" si="276">SUM(AH24:AH28)</f>
        <v>554400</v>
      </c>
      <c r="AI23" s="5">
        <f t="shared" ref="AI23" si="277">SUM(AI24:AI28)</f>
        <v>554400</v>
      </c>
      <c r="AJ23" s="5">
        <f t="shared" ref="AJ23" si="278">SUM(AJ24:AJ28)</f>
        <v>554400</v>
      </c>
      <c r="AK23" s="5">
        <f t="shared" ref="AK23" si="279">SUM(AK24:AK28)</f>
        <v>554400</v>
      </c>
      <c r="AL23" s="5">
        <f t="shared" ref="AL23" si="280">SUM(AL24:AL28)</f>
        <v>554400</v>
      </c>
      <c r="AM23" s="5">
        <f t="shared" ref="AM23" si="281">SUM(AM24:AM28)</f>
        <v>554400</v>
      </c>
      <c r="AN23" s="5">
        <f t="shared" ref="AN23" si="282">SUM(AN24:AN28)</f>
        <v>665280</v>
      </c>
      <c r="AO23" s="5">
        <f t="shared" ref="AO23" si="283">SUM(AO24:AO28)</f>
        <v>665280</v>
      </c>
      <c r="AP23" s="5">
        <f t="shared" ref="AP23" si="284">SUM(AP24:AP28)</f>
        <v>665280</v>
      </c>
      <c r="AQ23" s="5">
        <f t="shared" ref="AQ23" si="285">SUM(AQ24:AQ28)</f>
        <v>665280</v>
      </c>
      <c r="AR23" s="5">
        <f t="shared" ref="AR23" si="286">SUM(AR24:AR28)</f>
        <v>665280</v>
      </c>
      <c r="AS23" s="5">
        <f t="shared" ref="AS23" si="287">SUM(AS24:AS28)</f>
        <v>665280</v>
      </c>
      <c r="AT23" s="5">
        <f t="shared" ref="AT23" si="288">SUM(AT24:AT28)</f>
        <v>665280</v>
      </c>
      <c r="AU23" s="5">
        <f t="shared" ref="AU23" si="289">SUM(AU24:AU28)</f>
        <v>665280</v>
      </c>
      <c r="AV23" s="5">
        <f t="shared" ref="AV23" si="290">SUM(AV24:AV28)</f>
        <v>665280</v>
      </c>
      <c r="AW23" s="5">
        <f t="shared" ref="AW23" si="291">SUM(AW24:AW28)</f>
        <v>665280</v>
      </c>
      <c r="AX23" s="5">
        <f t="shared" ref="AX23" si="292">SUM(AX24:AX28)</f>
        <v>665280</v>
      </c>
      <c r="AY23" s="5">
        <f t="shared" ref="AY23" si="293">SUM(AY24:AY28)</f>
        <v>665280</v>
      </c>
      <c r="AZ23" s="5">
        <f t="shared" ref="AZ23" si="294">SUM(AZ24:AZ28)</f>
        <v>798336</v>
      </c>
      <c r="BA23" s="5">
        <f t="shared" ref="BA23" si="295">SUM(BA24:BA28)</f>
        <v>798336</v>
      </c>
      <c r="BB23" s="5">
        <f t="shared" ref="BB23" si="296">SUM(BB24:BB28)</f>
        <v>798336</v>
      </c>
      <c r="BC23" s="5">
        <f t="shared" ref="BC23" si="297">SUM(BC24:BC28)</f>
        <v>798336</v>
      </c>
      <c r="BD23" s="5">
        <f t="shared" ref="BD23" si="298">SUM(BD24:BD28)</f>
        <v>798336</v>
      </c>
      <c r="BE23" s="5">
        <f t="shared" ref="BE23" si="299">SUM(BE24:BE28)</f>
        <v>798336</v>
      </c>
      <c r="BF23" s="5">
        <f t="shared" ref="BF23" si="300">SUM(BF24:BF28)</f>
        <v>798336</v>
      </c>
      <c r="BG23" s="5">
        <f t="shared" ref="BG23" si="301">SUM(BG24:BG28)</f>
        <v>798336</v>
      </c>
      <c r="BH23" s="5">
        <f t="shared" ref="BH23" si="302">SUM(BH24:BH28)</f>
        <v>798336</v>
      </c>
      <c r="BI23" s="5">
        <f t="shared" ref="BI23" si="303">SUM(BI24:BI28)</f>
        <v>798336</v>
      </c>
      <c r="BJ23" s="5">
        <f t="shared" ref="BJ23" si="304">SUM(BJ24:BJ28)</f>
        <v>798336</v>
      </c>
      <c r="BK23" s="5">
        <f t="shared" ref="BK23" si="305">SUM(BK24:BK28)</f>
        <v>798336</v>
      </c>
      <c r="BL23" s="5">
        <f t="shared" ref="BL23" si="306">SUM(BL24:BL28)</f>
        <v>958003.19999999995</v>
      </c>
      <c r="BM23" s="5">
        <f t="shared" ref="BM23" si="307">SUM(BM24:BM28)</f>
        <v>958003.19999999995</v>
      </c>
      <c r="BN23" s="5">
        <f t="shared" ref="BN23" si="308">SUM(BN24:BN28)</f>
        <v>958003.19999999995</v>
      </c>
      <c r="BO23" s="5">
        <f t="shared" ref="BO23" si="309">SUM(BO24:BO28)</f>
        <v>958003.19999999995</v>
      </c>
      <c r="BP23" s="5">
        <f t="shared" ref="BP23" si="310">SUM(BP24:BP28)</f>
        <v>958003.19999999995</v>
      </c>
      <c r="BQ23" s="5">
        <f t="shared" ref="BQ23" si="311">SUM(BQ24:BQ28)</f>
        <v>958003.19999999995</v>
      </c>
      <c r="BR23" s="5">
        <f t="shared" ref="BR23" si="312">SUM(BR24:BR28)</f>
        <v>958003.19999999995</v>
      </c>
      <c r="BS23" s="5">
        <f t="shared" ref="BS23" si="313">SUM(BS24:BS28)</f>
        <v>958003.19999999995</v>
      </c>
      <c r="BT23" s="5">
        <f t="shared" ref="BT23" si="314">SUM(BT24:BT28)</f>
        <v>958003.19999999995</v>
      </c>
      <c r="BU23" s="5">
        <f t="shared" ref="BU23" si="315">SUM(BU24:BU28)</f>
        <v>958003.19999999995</v>
      </c>
      <c r="BV23" s="5">
        <f t="shared" ref="BV23" si="316">SUM(BV24:BV28)</f>
        <v>958003.19999999995</v>
      </c>
      <c r="BW23" s="5">
        <f t="shared" ref="BW23" si="317">SUM(BW24:BW28)</f>
        <v>958003.19999999995</v>
      </c>
      <c r="BX23" s="5">
        <f t="shared" ref="BX23" si="318">SUM(BX24:BX28)</f>
        <v>1149603.8400000001</v>
      </c>
      <c r="BY23" s="5">
        <f t="shared" ref="BY23" si="319">SUM(BY24:BY28)</f>
        <v>1149603.8400000001</v>
      </c>
      <c r="BZ23" s="5">
        <f t="shared" ref="BZ23" si="320">SUM(BZ24:BZ28)</f>
        <v>1149603.8400000001</v>
      </c>
      <c r="CA23" s="5">
        <f t="shared" ref="CA23" si="321">SUM(CA24:CA28)</f>
        <v>1149603.8400000001</v>
      </c>
      <c r="CB23" s="5">
        <f t="shared" ref="CB23" si="322">SUM(CB24:CB28)</f>
        <v>1149603.8400000001</v>
      </c>
      <c r="CC23" s="5">
        <f t="shared" ref="CC23" si="323">SUM(CC24:CC28)</f>
        <v>1149603.8400000001</v>
      </c>
      <c r="CD23" s="5">
        <f t="shared" ref="CD23" si="324">SUM(CD24:CD28)</f>
        <v>1149603.8400000001</v>
      </c>
      <c r="CE23" s="5">
        <f t="shared" ref="CE23" si="325">SUM(CE24:CE28)</f>
        <v>1149603.8400000001</v>
      </c>
      <c r="CF23" s="5">
        <f t="shared" ref="CF23" si="326">SUM(CF24:CF28)</f>
        <v>1149603.8400000001</v>
      </c>
      <c r="CG23" s="5">
        <f t="shared" ref="CG23" si="327">SUM(CG24:CG28)</f>
        <v>1149603.8400000001</v>
      </c>
      <c r="CH23" s="5">
        <f t="shared" ref="CH23" si="328">SUM(CH24:CH28)</f>
        <v>1149603.8400000001</v>
      </c>
      <c r="CI23" s="5">
        <f t="shared" ref="CI23" si="329">SUM(CI24:CI28)</f>
        <v>1149603.8400000001</v>
      </c>
      <c r="CJ23" s="5">
        <f t="shared" ref="CJ23" si="330">SUM(CJ24:CJ28)</f>
        <v>1379524.6079999998</v>
      </c>
      <c r="CK23" s="5">
        <f t="shared" ref="CK23" si="331">SUM(CK24:CK28)</f>
        <v>1379524.6079999998</v>
      </c>
      <c r="CL23" s="5">
        <f t="shared" ref="CL23" si="332">SUM(CL24:CL28)</f>
        <v>1379524.6079999998</v>
      </c>
      <c r="CM23" s="5">
        <f t="shared" ref="CM23" si="333">SUM(CM24:CM28)</f>
        <v>1379524.6079999998</v>
      </c>
      <c r="CN23" s="5">
        <f t="shared" ref="CN23" si="334">SUM(CN24:CN28)</f>
        <v>1379524.6079999998</v>
      </c>
      <c r="CO23" s="5">
        <f t="shared" ref="CO23" si="335">SUM(CO24:CO28)</f>
        <v>1379524.6079999998</v>
      </c>
      <c r="CP23" s="5">
        <f t="shared" ref="CP23" si="336">SUM(CP24:CP28)</f>
        <v>1379524.6079999998</v>
      </c>
      <c r="CQ23" s="5">
        <f t="shared" ref="CQ23" si="337">SUM(CQ24:CQ28)</f>
        <v>1379524.6079999998</v>
      </c>
      <c r="CR23" s="5">
        <f t="shared" ref="CR23" si="338">SUM(CR24:CR28)</f>
        <v>1379524.6079999998</v>
      </c>
      <c r="CS23" s="5">
        <f t="shared" ref="CS23" si="339">SUM(CS24:CS28)</f>
        <v>1379524.6079999998</v>
      </c>
      <c r="CT23" s="5">
        <f t="shared" ref="CT23" si="340">SUM(CT24:CT28)</f>
        <v>1379524.6079999998</v>
      </c>
      <c r="CU23" s="5">
        <f t="shared" ref="CU23" si="341">SUM(CU24:CU28)</f>
        <v>1379524.6079999998</v>
      </c>
      <c r="CV23" s="5">
        <f t="shared" ref="CV23" si="342">SUM(CV24:CV28)</f>
        <v>1655429.5295999998</v>
      </c>
      <c r="CW23" s="5">
        <f t="shared" ref="CW23" si="343">SUM(CW24:CW28)</f>
        <v>1655429.5295999998</v>
      </c>
      <c r="CX23" s="5">
        <f t="shared" ref="CX23" si="344">SUM(CX24:CX28)</f>
        <v>1655429.5295999998</v>
      </c>
      <c r="CY23" s="5">
        <f t="shared" ref="CY23" si="345">SUM(CY24:CY28)</f>
        <v>1655429.5295999998</v>
      </c>
      <c r="CZ23" s="5">
        <f t="shared" ref="CZ23" si="346">SUM(CZ24:CZ28)</f>
        <v>1655429.5295999998</v>
      </c>
      <c r="DA23" s="5">
        <f t="shared" ref="DA23" si="347">SUM(DA24:DA28)</f>
        <v>1655429.5295999998</v>
      </c>
      <c r="DB23" s="5">
        <f t="shared" ref="DB23" si="348">SUM(DB24:DB28)</f>
        <v>1655429.5295999998</v>
      </c>
      <c r="DC23" s="5">
        <f t="shared" ref="DC23" si="349">SUM(DC24:DC28)</f>
        <v>1655429.5295999998</v>
      </c>
      <c r="DD23" s="5">
        <f t="shared" ref="DD23" si="350">SUM(DD24:DD28)</f>
        <v>1655429.5295999998</v>
      </c>
      <c r="DE23" s="5">
        <f t="shared" ref="DE23" si="351">SUM(DE24:DE28)</f>
        <v>1655429.5295999998</v>
      </c>
      <c r="DF23" s="5">
        <f t="shared" ref="DF23" si="352">SUM(DF24:DF28)</f>
        <v>1655429.5295999998</v>
      </c>
      <c r="DG23" s="5">
        <f t="shared" ref="DG23" si="353">SUM(DG24:DG28)</f>
        <v>1655429.5295999998</v>
      </c>
      <c r="DH23" s="5">
        <f t="shared" ref="DH23" si="354">SUM(DH24:DH28)</f>
        <v>1986515.4355199998</v>
      </c>
      <c r="DI23" s="5">
        <f t="shared" ref="DI23" si="355">SUM(DI24:DI28)</f>
        <v>1986515.4355199998</v>
      </c>
      <c r="DJ23" s="5">
        <f t="shared" ref="DJ23" si="356">SUM(DJ24:DJ28)</f>
        <v>1986515.4355199998</v>
      </c>
      <c r="DK23" s="5">
        <f t="shared" ref="DK23" si="357">SUM(DK24:DK28)</f>
        <v>1986515.4355199998</v>
      </c>
      <c r="DL23" s="5">
        <f t="shared" ref="DL23" si="358">SUM(DL24:DL28)</f>
        <v>1986515.4355199998</v>
      </c>
      <c r="DM23" s="5">
        <f t="shared" ref="DM23" si="359">SUM(DM24:DM28)</f>
        <v>1986515.4355199998</v>
      </c>
      <c r="DN23" s="5">
        <f t="shared" ref="DN23" si="360">SUM(DN24:DN28)</f>
        <v>1986515.4355199998</v>
      </c>
      <c r="DO23" s="5">
        <f t="shared" ref="DO23" si="361">SUM(DO24:DO28)</f>
        <v>1986515.4355199998</v>
      </c>
      <c r="DP23" s="5">
        <f t="shared" ref="DP23" si="362">SUM(DP24:DP28)</f>
        <v>1986515.4355199998</v>
      </c>
      <c r="DQ23" s="5">
        <f t="shared" ref="DQ23" si="363">SUM(DQ24:DQ28)</f>
        <v>1986515.4355199998</v>
      </c>
      <c r="DR23" s="6">
        <f t="shared" ref="DR23" si="364">SUM(DR24:DR28)</f>
        <v>1986515.4355199998</v>
      </c>
    </row>
    <row r="24" spans="1:122" s="4" customFormat="1" ht="18" customHeight="1" x14ac:dyDescent="0.3">
      <c r="A24" s="155">
        <v>12401</v>
      </c>
      <c r="B24" s="22" t="s">
        <v>56</v>
      </c>
      <c r="C24" s="13">
        <f t="shared" ref="C24:C28" si="365">D24*0.8</f>
        <v>144000</v>
      </c>
      <c r="D24" s="13">
        <f>PL!C26</f>
        <v>180000</v>
      </c>
      <c r="E24" s="13">
        <f>PL!D26</f>
        <v>180000</v>
      </c>
      <c r="F24" s="13">
        <f>PL!E26</f>
        <v>180000</v>
      </c>
      <c r="G24" s="13">
        <f>PL!F26</f>
        <v>180000</v>
      </c>
      <c r="H24" s="13">
        <f>PL!G26</f>
        <v>180000</v>
      </c>
      <c r="I24" s="13">
        <f>PL!H26</f>
        <v>180000</v>
      </c>
      <c r="J24" s="13">
        <f>PL!I26</f>
        <v>180000</v>
      </c>
      <c r="K24" s="13">
        <f>PL!J26</f>
        <v>180000</v>
      </c>
      <c r="L24" s="13">
        <f>PL!K26</f>
        <v>180000</v>
      </c>
      <c r="M24" s="13">
        <f>PL!L26</f>
        <v>180000</v>
      </c>
      <c r="N24" s="13">
        <f>PL!M26</f>
        <v>180000</v>
      </c>
      <c r="O24" s="13">
        <f>PL!N26</f>
        <v>180000</v>
      </c>
      <c r="P24" s="13">
        <f>PL!O26</f>
        <v>216000</v>
      </c>
      <c r="Q24" s="13">
        <f>PL!P26</f>
        <v>216000</v>
      </c>
      <c r="R24" s="13">
        <f>PL!Q26</f>
        <v>216000</v>
      </c>
      <c r="S24" s="13">
        <f>PL!R26</f>
        <v>216000</v>
      </c>
      <c r="T24" s="13">
        <f>PL!S26</f>
        <v>216000</v>
      </c>
      <c r="U24" s="13">
        <f>PL!T26</f>
        <v>216000</v>
      </c>
      <c r="V24" s="13">
        <f>PL!U26</f>
        <v>216000</v>
      </c>
      <c r="W24" s="13">
        <f>PL!V26</f>
        <v>216000</v>
      </c>
      <c r="X24" s="13">
        <f>PL!W26</f>
        <v>216000</v>
      </c>
      <c r="Y24" s="13">
        <f>PL!X26</f>
        <v>216000</v>
      </c>
      <c r="Z24" s="13">
        <f>PL!Y26</f>
        <v>216000</v>
      </c>
      <c r="AA24" s="13">
        <f>PL!Z26</f>
        <v>216000</v>
      </c>
      <c r="AB24" s="13">
        <f>PL!AA26</f>
        <v>259200</v>
      </c>
      <c r="AC24" s="13">
        <f>PL!AB26</f>
        <v>259200</v>
      </c>
      <c r="AD24" s="13">
        <f>PL!AC26</f>
        <v>259200</v>
      </c>
      <c r="AE24" s="13">
        <f>PL!AD26</f>
        <v>259200</v>
      </c>
      <c r="AF24" s="13">
        <f>PL!AE26</f>
        <v>259200</v>
      </c>
      <c r="AG24" s="13">
        <f>PL!AF26</f>
        <v>259200</v>
      </c>
      <c r="AH24" s="13">
        <f>PL!AG26</f>
        <v>259200</v>
      </c>
      <c r="AI24" s="13">
        <f>PL!AH26</f>
        <v>259200</v>
      </c>
      <c r="AJ24" s="13">
        <f>PL!AI26</f>
        <v>259200</v>
      </c>
      <c r="AK24" s="13">
        <f>PL!AJ26</f>
        <v>259200</v>
      </c>
      <c r="AL24" s="13">
        <f>PL!AK26</f>
        <v>259200</v>
      </c>
      <c r="AM24" s="13">
        <f>PL!AL26</f>
        <v>259200</v>
      </c>
      <c r="AN24" s="13">
        <f>PL!AM26</f>
        <v>311040</v>
      </c>
      <c r="AO24" s="13">
        <f>PL!AN26</f>
        <v>311040</v>
      </c>
      <c r="AP24" s="13">
        <f>PL!AO26</f>
        <v>311040</v>
      </c>
      <c r="AQ24" s="13">
        <f>PL!AP26</f>
        <v>311040</v>
      </c>
      <c r="AR24" s="13">
        <f>PL!AQ26</f>
        <v>311040</v>
      </c>
      <c r="AS24" s="13">
        <f>PL!AR26</f>
        <v>311040</v>
      </c>
      <c r="AT24" s="13">
        <f>PL!AS26</f>
        <v>311040</v>
      </c>
      <c r="AU24" s="13">
        <f>PL!AT26</f>
        <v>311040</v>
      </c>
      <c r="AV24" s="13">
        <f>PL!AU26</f>
        <v>311040</v>
      </c>
      <c r="AW24" s="13">
        <f>PL!AV26</f>
        <v>311040</v>
      </c>
      <c r="AX24" s="13">
        <f>PL!AW26</f>
        <v>311040</v>
      </c>
      <c r="AY24" s="13">
        <f>PL!AX26</f>
        <v>311040</v>
      </c>
      <c r="AZ24" s="13">
        <f>PL!AY26</f>
        <v>373248</v>
      </c>
      <c r="BA24" s="13">
        <f>PL!AZ26</f>
        <v>373248</v>
      </c>
      <c r="BB24" s="13">
        <f>PL!BA26</f>
        <v>373248</v>
      </c>
      <c r="BC24" s="13">
        <f>PL!BB26</f>
        <v>373248</v>
      </c>
      <c r="BD24" s="13">
        <f>PL!BC26</f>
        <v>373248</v>
      </c>
      <c r="BE24" s="13">
        <f>PL!BD26</f>
        <v>373248</v>
      </c>
      <c r="BF24" s="13">
        <f>PL!BE26</f>
        <v>373248</v>
      </c>
      <c r="BG24" s="13">
        <f>PL!BF26</f>
        <v>373248</v>
      </c>
      <c r="BH24" s="13">
        <f>PL!BG26</f>
        <v>373248</v>
      </c>
      <c r="BI24" s="13">
        <f>PL!BH26</f>
        <v>373248</v>
      </c>
      <c r="BJ24" s="13">
        <f>PL!BI26</f>
        <v>373248</v>
      </c>
      <c r="BK24" s="13">
        <f>PL!BJ26</f>
        <v>373248</v>
      </c>
      <c r="BL24" s="13">
        <f>PL!BK26</f>
        <v>447897.59999999998</v>
      </c>
      <c r="BM24" s="13">
        <f>PL!BL26</f>
        <v>447897.59999999998</v>
      </c>
      <c r="BN24" s="13">
        <f>PL!BM26</f>
        <v>447897.59999999998</v>
      </c>
      <c r="BO24" s="13">
        <f>PL!BN26</f>
        <v>447897.59999999998</v>
      </c>
      <c r="BP24" s="13">
        <f>PL!BO26</f>
        <v>447897.59999999998</v>
      </c>
      <c r="BQ24" s="13">
        <f>PL!BP26</f>
        <v>447897.59999999998</v>
      </c>
      <c r="BR24" s="13">
        <f>PL!BQ26</f>
        <v>447897.59999999998</v>
      </c>
      <c r="BS24" s="13">
        <f>PL!BR26</f>
        <v>447897.59999999998</v>
      </c>
      <c r="BT24" s="13">
        <f>PL!BS26</f>
        <v>447897.59999999998</v>
      </c>
      <c r="BU24" s="13">
        <f>PL!BT26</f>
        <v>447897.59999999998</v>
      </c>
      <c r="BV24" s="13">
        <f>PL!BU26</f>
        <v>447897.59999999998</v>
      </c>
      <c r="BW24" s="13">
        <f>PL!BV26</f>
        <v>447897.59999999998</v>
      </c>
      <c r="BX24" s="13">
        <f>PL!BW26</f>
        <v>537477.12</v>
      </c>
      <c r="BY24" s="13">
        <f>PL!BX26</f>
        <v>537477.12</v>
      </c>
      <c r="BZ24" s="13">
        <f>PL!BY26</f>
        <v>537477.12</v>
      </c>
      <c r="CA24" s="13">
        <f>PL!BZ26</f>
        <v>537477.12</v>
      </c>
      <c r="CB24" s="13">
        <f>PL!CA26</f>
        <v>537477.12</v>
      </c>
      <c r="CC24" s="13">
        <f>PL!CB26</f>
        <v>537477.12</v>
      </c>
      <c r="CD24" s="13">
        <f>PL!CC26</f>
        <v>537477.12</v>
      </c>
      <c r="CE24" s="13">
        <f>PL!CD26</f>
        <v>537477.12</v>
      </c>
      <c r="CF24" s="13">
        <f>PL!CE26</f>
        <v>537477.12</v>
      </c>
      <c r="CG24" s="13">
        <f>PL!CF26</f>
        <v>537477.12</v>
      </c>
      <c r="CH24" s="13">
        <f>PL!CG26</f>
        <v>537477.12</v>
      </c>
      <c r="CI24" s="13">
        <f>PL!CH26</f>
        <v>537477.12</v>
      </c>
      <c r="CJ24" s="13">
        <f>PL!CI26</f>
        <v>644972.54399999999</v>
      </c>
      <c r="CK24" s="13">
        <f>PL!CJ26</f>
        <v>644972.54399999999</v>
      </c>
      <c r="CL24" s="13">
        <f>PL!CK26</f>
        <v>644972.54399999999</v>
      </c>
      <c r="CM24" s="13">
        <f>PL!CL26</f>
        <v>644972.54399999999</v>
      </c>
      <c r="CN24" s="13">
        <f>PL!CM26</f>
        <v>644972.54399999999</v>
      </c>
      <c r="CO24" s="13">
        <f>PL!CN26</f>
        <v>644972.54399999999</v>
      </c>
      <c r="CP24" s="13">
        <f>PL!CO26</f>
        <v>644972.54399999999</v>
      </c>
      <c r="CQ24" s="13">
        <f>PL!CP26</f>
        <v>644972.54399999999</v>
      </c>
      <c r="CR24" s="13">
        <f>PL!CQ26</f>
        <v>644972.54399999999</v>
      </c>
      <c r="CS24" s="13">
        <f>PL!CR26</f>
        <v>644972.54399999999</v>
      </c>
      <c r="CT24" s="13">
        <f>PL!CS26</f>
        <v>644972.54399999999</v>
      </c>
      <c r="CU24" s="13">
        <f>PL!CT26</f>
        <v>644972.54399999999</v>
      </c>
      <c r="CV24" s="13">
        <f>PL!CU26</f>
        <v>773967.05279999995</v>
      </c>
      <c r="CW24" s="13">
        <f>PL!CV26</f>
        <v>773967.05279999995</v>
      </c>
      <c r="CX24" s="13">
        <f>PL!CW26</f>
        <v>773967.05279999995</v>
      </c>
      <c r="CY24" s="13">
        <f>PL!CX26</f>
        <v>773967.05279999995</v>
      </c>
      <c r="CZ24" s="13">
        <f>PL!CY26</f>
        <v>773967.05279999995</v>
      </c>
      <c r="DA24" s="13">
        <f>PL!CZ26</f>
        <v>773967.05279999995</v>
      </c>
      <c r="DB24" s="13">
        <f>PL!DA26</f>
        <v>773967.05279999995</v>
      </c>
      <c r="DC24" s="13">
        <f>PL!DB26</f>
        <v>773967.05279999995</v>
      </c>
      <c r="DD24" s="13">
        <f>PL!DC26</f>
        <v>773967.05279999995</v>
      </c>
      <c r="DE24" s="13">
        <f>PL!DD26</f>
        <v>773967.05279999995</v>
      </c>
      <c r="DF24" s="13">
        <f>PL!DE26</f>
        <v>773967.05279999995</v>
      </c>
      <c r="DG24" s="13">
        <f>PL!DF26</f>
        <v>773967.05279999995</v>
      </c>
      <c r="DH24" s="13">
        <f>PL!DG26</f>
        <v>928760.46335999994</v>
      </c>
      <c r="DI24" s="13">
        <f>PL!DH26</f>
        <v>928760.46335999994</v>
      </c>
      <c r="DJ24" s="13">
        <f>PL!DI26</f>
        <v>928760.46335999994</v>
      </c>
      <c r="DK24" s="13">
        <f>PL!DJ26</f>
        <v>928760.46335999994</v>
      </c>
      <c r="DL24" s="13">
        <f>PL!DK26</f>
        <v>928760.46335999994</v>
      </c>
      <c r="DM24" s="13">
        <f>PL!DL26</f>
        <v>928760.46335999994</v>
      </c>
      <c r="DN24" s="13">
        <f>PL!DM26</f>
        <v>928760.46335999994</v>
      </c>
      <c r="DO24" s="13">
        <f>PL!DN26</f>
        <v>928760.46335999994</v>
      </c>
      <c r="DP24" s="13">
        <f>PL!DO26</f>
        <v>928760.46335999994</v>
      </c>
      <c r="DQ24" s="13">
        <f>PL!DP26</f>
        <v>928760.46335999994</v>
      </c>
      <c r="DR24" s="14">
        <f>PL!DQ26</f>
        <v>928760.46335999994</v>
      </c>
    </row>
    <row r="25" spans="1:122" s="4" customFormat="1" ht="18" customHeight="1" x14ac:dyDescent="0.3">
      <c r="A25" s="155">
        <v>12402</v>
      </c>
      <c r="B25" s="22" t="s">
        <v>57</v>
      </c>
      <c r="C25" s="13">
        <f t="shared" si="365"/>
        <v>96000</v>
      </c>
      <c r="D25" s="13">
        <f>PL!C27</f>
        <v>120000</v>
      </c>
      <c r="E25" s="13">
        <f>PL!D27</f>
        <v>120000</v>
      </c>
      <c r="F25" s="13">
        <f>PL!E27</f>
        <v>120000</v>
      </c>
      <c r="G25" s="13">
        <f>PL!F27</f>
        <v>120000</v>
      </c>
      <c r="H25" s="13">
        <f>PL!G27</f>
        <v>120000</v>
      </c>
      <c r="I25" s="13">
        <f>PL!H27</f>
        <v>120000</v>
      </c>
      <c r="J25" s="13">
        <f>PL!I27</f>
        <v>120000</v>
      </c>
      <c r="K25" s="13">
        <f>PL!J27</f>
        <v>120000</v>
      </c>
      <c r="L25" s="13">
        <f>PL!K27</f>
        <v>120000</v>
      </c>
      <c r="M25" s="13">
        <f>PL!L27</f>
        <v>120000</v>
      </c>
      <c r="N25" s="13">
        <f>PL!M27</f>
        <v>120000</v>
      </c>
      <c r="O25" s="13">
        <f>PL!N27</f>
        <v>120000</v>
      </c>
      <c r="P25" s="13">
        <f>PL!O27</f>
        <v>144000</v>
      </c>
      <c r="Q25" s="13">
        <f>PL!P27</f>
        <v>144000</v>
      </c>
      <c r="R25" s="13">
        <f>PL!Q27</f>
        <v>144000</v>
      </c>
      <c r="S25" s="13">
        <f>PL!R27</f>
        <v>144000</v>
      </c>
      <c r="T25" s="13">
        <f>PL!S27</f>
        <v>144000</v>
      </c>
      <c r="U25" s="13">
        <f>PL!T27</f>
        <v>144000</v>
      </c>
      <c r="V25" s="13">
        <f>PL!U27</f>
        <v>144000</v>
      </c>
      <c r="W25" s="13">
        <f>PL!V27</f>
        <v>144000</v>
      </c>
      <c r="X25" s="13">
        <f>PL!W27</f>
        <v>144000</v>
      </c>
      <c r="Y25" s="13">
        <f>PL!X27</f>
        <v>144000</v>
      </c>
      <c r="Z25" s="13">
        <f>PL!Y27</f>
        <v>144000</v>
      </c>
      <c r="AA25" s="13">
        <f>PL!Z27</f>
        <v>144000</v>
      </c>
      <c r="AB25" s="13">
        <f>PL!AA27</f>
        <v>172800</v>
      </c>
      <c r="AC25" s="13">
        <f>PL!AB27</f>
        <v>172800</v>
      </c>
      <c r="AD25" s="13">
        <f>PL!AC27</f>
        <v>172800</v>
      </c>
      <c r="AE25" s="13">
        <f>PL!AD27</f>
        <v>172800</v>
      </c>
      <c r="AF25" s="13">
        <f>PL!AE27</f>
        <v>172800</v>
      </c>
      <c r="AG25" s="13">
        <f>PL!AF27</f>
        <v>172800</v>
      </c>
      <c r="AH25" s="13">
        <f>PL!AG27</f>
        <v>172800</v>
      </c>
      <c r="AI25" s="13">
        <f>PL!AH27</f>
        <v>172800</v>
      </c>
      <c r="AJ25" s="13">
        <f>PL!AI27</f>
        <v>172800</v>
      </c>
      <c r="AK25" s="13">
        <f>PL!AJ27</f>
        <v>172800</v>
      </c>
      <c r="AL25" s="13">
        <f>PL!AK27</f>
        <v>172800</v>
      </c>
      <c r="AM25" s="13">
        <f>PL!AL27</f>
        <v>172800</v>
      </c>
      <c r="AN25" s="13">
        <f>PL!AM27</f>
        <v>207360</v>
      </c>
      <c r="AO25" s="13">
        <f>PL!AN27</f>
        <v>207360</v>
      </c>
      <c r="AP25" s="13">
        <f>PL!AO27</f>
        <v>207360</v>
      </c>
      <c r="AQ25" s="13">
        <f>PL!AP27</f>
        <v>207360</v>
      </c>
      <c r="AR25" s="13">
        <f>PL!AQ27</f>
        <v>207360</v>
      </c>
      <c r="AS25" s="13">
        <f>PL!AR27</f>
        <v>207360</v>
      </c>
      <c r="AT25" s="13">
        <f>PL!AS27</f>
        <v>207360</v>
      </c>
      <c r="AU25" s="13">
        <f>PL!AT27</f>
        <v>207360</v>
      </c>
      <c r="AV25" s="13">
        <f>PL!AU27</f>
        <v>207360</v>
      </c>
      <c r="AW25" s="13">
        <f>PL!AV27</f>
        <v>207360</v>
      </c>
      <c r="AX25" s="13">
        <f>PL!AW27</f>
        <v>207360</v>
      </c>
      <c r="AY25" s="13">
        <f>PL!AX27</f>
        <v>207360</v>
      </c>
      <c r="AZ25" s="13">
        <f>PL!AY27</f>
        <v>248832</v>
      </c>
      <c r="BA25" s="13">
        <f>PL!AZ27</f>
        <v>248832</v>
      </c>
      <c r="BB25" s="13">
        <f>PL!BA27</f>
        <v>248832</v>
      </c>
      <c r="BC25" s="13">
        <f>PL!BB27</f>
        <v>248832</v>
      </c>
      <c r="BD25" s="13">
        <f>PL!BC27</f>
        <v>248832</v>
      </c>
      <c r="BE25" s="13">
        <f>PL!BD27</f>
        <v>248832</v>
      </c>
      <c r="BF25" s="13">
        <f>PL!BE27</f>
        <v>248832</v>
      </c>
      <c r="BG25" s="13">
        <f>PL!BF27</f>
        <v>248832</v>
      </c>
      <c r="BH25" s="13">
        <f>PL!BG27</f>
        <v>248832</v>
      </c>
      <c r="BI25" s="13">
        <f>PL!BH27</f>
        <v>248832</v>
      </c>
      <c r="BJ25" s="13">
        <f>PL!BI27</f>
        <v>248832</v>
      </c>
      <c r="BK25" s="13">
        <f>PL!BJ27</f>
        <v>248832</v>
      </c>
      <c r="BL25" s="13">
        <f>PL!BK27</f>
        <v>298598.39999999997</v>
      </c>
      <c r="BM25" s="13">
        <f>PL!BL27</f>
        <v>298598.39999999997</v>
      </c>
      <c r="BN25" s="13">
        <f>PL!BM27</f>
        <v>298598.39999999997</v>
      </c>
      <c r="BO25" s="13">
        <f>PL!BN27</f>
        <v>298598.39999999997</v>
      </c>
      <c r="BP25" s="13">
        <f>PL!BO27</f>
        <v>298598.39999999997</v>
      </c>
      <c r="BQ25" s="13">
        <f>PL!BP27</f>
        <v>298598.39999999997</v>
      </c>
      <c r="BR25" s="13">
        <f>PL!BQ27</f>
        <v>298598.39999999997</v>
      </c>
      <c r="BS25" s="13">
        <f>PL!BR27</f>
        <v>298598.39999999997</v>
      </c>
      <c r="BT25" s="13">
        <f>PL!BS27</f>
        <v>298598.39999999997</v>
      </c>
      <c r="BU25" s="13">
        <f>PL!BT27</f>
        <v>298598.39999999997</v>
      </c>
      <c r="BV25" s="13">
        <f>PL!BU27</f>
        <v>298598.39999999997</v>
      </c>
      <c r="BW25" s="13">
        <f>PL!BV27</f>
        <v>298598.39999999997</v>
      </c>
      <c r="BX25" s="13">
        <f>PL!BW27</f>
        <v>358318.07999999996</v>
      </c>
      <c r="BY25" s="13">
        <f>PL!BX27</f>
        <v>358318.07999999996</v>
      </c>
      <c r="BZ25" s="13">
        <f>PL!BY27</f>
        <v>358318.07999999996</v>
      </c>
      <c r="CA25" s="13">
        <f>PL!BZ27</f>
        <v>358318.07999999996</v>
      </c>
      <c r="CB25" s="13">
        <f>PL!CA27</f>
        <v>358318.07999999996</v>
      </c>
      <c r="CC25" s="13">
        <f>PL!CB27</f>
        <v>358318.07999999996</v>
      </c>
      <c r="CD25" s="13">
        <f>PL!CC27</f>
        <v>358318.07999999996</v>
      </c>
      <c r="CE25" s="13">
        <f>PL!CD27</f>
        <v>358318.07999999996</v>
      </c>
      <c r="CF25" s="13">
        <f>PL!CE27</f>
        <v>358318.07999999996</v>
      </c>
      <c r="CG25" s="13">
        <f>PL!CF27</f>
        <v>358318.07999999996</v>
      </c>
      <c r="CH25" s="13">
        <f>PL!CG27</f>
        <v>358318.07999999996</v>
      </c>
      <c r="CI25" s="13">
        <f>PL!CH27</f>
        <v>358318.07999999996</v>
      </c>
      <c r="CJ25" s="13">
        <f>PL!CI27</f>
        <v>429981.69599999994</v>
      </c>
      <c r="CK25" s="13">
        <f>PL!CJ27</f>
        <v>429981.69599999994</v>
      </c>
      <c r="CL25" s="13">
        <f>PL!CK27</f>
        <v>429981.69599999994</v>
      </c>
      <c r="CM25" s="13">
        <f>PL!CL27</f>
        <v>429981.69599999994</v>
      </c>
      <c r="CN25" s="13">
        <f>PL!CM27</f>
        <v>429981.69599999994</v>
      </c>
      <c r="CO25" s="13">
        <f>PL!CN27</f>
        <v>429981.69599999994</v>
      </c>
      <c r="CP25" s="13">
        <f>PL!CO27</f>
        <v>429981.69599999994</v>
      </c>
      <c r="CQ25" s="13">
        <f>PL!CP27</f>
        <v>429981.69599999994</v>
      </c>
      <c r="CR25" s="13">
        <f>PL!CQ27</f>
        <v>429981.69599999994</v>
      </c>
      <c r="CS25" s="13">
        <f>PL!CR27</f>
        <v>429981.69599999994</v>
      </c>
      <c r="CT25" s="13">
        <f>PL!CS27</f>
        <v>429981.69599999994</v>
      </c>
      <c r="CU25" s="13">
        <f>PL!CT27</f>
        <v>429981.69599999994</v>
      </c>
      <c r="CV25" s="13">
        <f>PL!CU27</f>
        <v>515978.03519999993</v>
      </c>
      <c r="CW25" s="13">
        <f>PL!CV27</f>
        <v>515978.03519999993</v>
      </c>
      <c r="CX25" s="13">
        <f>PL!CW27</f>
        <v>515978.03519999993</v>
      </c>
      <c r="CY25" s="13">
        <f>PL!CX27</f>
        <v>515978.03519999993</v>
      </c>
      <c r="CZ25" s="13">
        <f>PL!CY27</f>
        <v>515978.03519999993</v>
      </c>
      <c r="DA25" s="13">
        <f>PL!CZ27</f>
        <v>515978.03519999993</v>
      </c>
      <c r="DB25" s="13">
        <f>PL!DA27</f>
        <v>515978.03519999993</v>
      </c>
      <c r="DC25" s="13">
        <f>PL!DB27</f>
        <v>515978.03519999993</v>
      </c>
      <c r="DD25" s="13">
        <f>PL!DC27</f>
        <v>515978.03519999993</v>
      </c>
      <c r="DE25" s="13">
        <f>PL!DD27</f>
        <v>515978.03519999993</v>
      </c>
      <c r="DF25" s="13">
        <f>PL!DE27</f>
        <v>515978.03519999993</v>
      </c>
      <c r="DG25" s="13">
        <f>PL!DF27</f>
        <v>515978.03519999993</v>
      </c>
      <c r="DH25" s="13">
        <f>PL!DG27</f>
        <v>619173.64223999984</v>
      </c>
      <c r="DI25" s="13">
        <f>PL!DH27</f>
        <v>619173.64223999984</v>
      </c>
      <c r="DJ25" s="13">
        <f>PL!DI27</f>
        <v>619173.64223999984</v>
      </c>
      <c r="DK25" s="13">
        <f>PL!DJ27</f>
        <v>619173.64223999984</v>
      </c>
      <c r="DL25" s="13">
        <f>PL!DK27</f>
        <v>619173.64223999984</v>
      </c>
      <c r="DM25" s="13">
        <f>PL!DL27</f>
        <v>619173.64223999984</v>
      </c>
      <c r="DN25" s="13">
        <f>PL!DM27</f>
        <v>619173.64223999984</v>
      </c>
      <c r="DO25" s="13">
        <f>PL!DN27</f>
        <v>619173.64223999984</v>
      </c>
      <c r="DP25" s="13">
        <f>PL!DO27</f>
        <v>619173.64223999984</v>
      </c>
      <c r="DQ25" s="13">
        <f>PL!DP27</f>
        <v>619173.64223999984</v>
      </c>
      <c r="DR25" s="14">
        <f>PL!DQ27</f>
        <v>619173.64223999984</v>
      </c>
    </row>
    <row r="26" spans="1:122" s="4" customFormat="1" ht="18" customHeight="1" x14ac:dyDescent="0.3">
      <c r="A26" s="155">
        <v>12403</v>
      </c>
      <c r="B26" s="22" t="s">
        <v>58</v>
      </c>
      <c r="C26" s="13">
        <f t="shared" si="365"/>
        <v>24000</v>
      </c>
      <c r="D26" s="13">
        <f>PL!C28</f>
        <v>30000</v>
      </c>
      <c r="E26" s="13">
        <f>PL!D28</f>
        <v>30000</v>
      </c>
      <c r="F26" s="13">
        <f>PL!E28</f>
        <v>30000</v>
      </c>
      <c r="G26" s="13">
        <f>PL!F28</f>
        <v>30000</v>
      </c>
      <c r="H26" s="13">
        <f>PL!G28</f>
        <v>30000</v>
      </c>
      <c r="I26" s="13">
        <f>PL!H28</f>
        <v>30000</v>
      </c>
      <c r="J26" s="13">
        <f>PL!I28</f>
        <v>30000</v>
      </c>
      <c r="K26" s="13">
        <f>PL!J28</f>
        <v>30000</v>
      </c>
      <c r="L26" s="13">
        <f>PL!K28</f>
        <v>30000</v>
      </c>
      <c r="M26" s="13">
        <f>PL!L28</f>
        <v>30000</v>
      </c>
      <c r="N26" s="13">
        <f>PL!M28</f>
        <v>30000</v>
      </c>
      <c r="O26" s="13">
        <f>PL!N28</f>
        <v>30000</v>
      </c>
      <c r="P26" s="13">
        <f>PL!O28</f>
        <v>36000</v>
      </c>
      <c r="Q26" s="13">
        <f>PL!P28</f>
        <v>36000</v>
      </c>
      <c r="R26" s="13">
        <f>PL!Q28</f>
        <v>36000</v>
      </c>
      <c r="S26" s="13">
        <f>PL!R28</f>
        <v>36000</v>
      </c>
      <c r="T26" s="13">
        <f>PL!S28</f>
        <v>36000</v>
      </c>
      <c r="U26" s="13">
        <f>PL!T28</f>
        <v>36000</v>
      </c>
      <c r="V26" s="13">
        <f>PL!U28</f>
        <v>36000</v>
      </c>
      <c r="W26" s="13">
        <f>PL!V28</f>
        <v>36000</v>
      </c>
      <c r="X26" s="13">
        <f>PL!W28</f>
        <v>36000</v>
      </c>
      <c r="Y26" s="13">
        <f>PL!X28</f>
        <v>36000</v>
      </c>
      <c r="Z26" s="13">
        <f>PL!Y28</f>
        <v>36000</v>
      </c>
      <c r="AA26" s="13">
        <f>PL!Z28</f>
        <v>36000</v>
      </c>
      <c r="AB26" s="13">
        <f>PL!AA28</f>
        <v>43200</v>
      </c>
      <c r="AC26" s="13">
        <f>PL!AB28</f>
        <v>43200</v>
      </c>
      <c r="AD26" s="13">
        <f>PL!AC28</f>
        <v>43200</v>
      </c>
      <c r="AE26" s="13">
        <f>PL!AD28</f>
        <v>43200</v>
      </c>
      <c r="AF26" s="13">
        <f>PL!AE28</f>
        <v>43200</v>
      </c>
      <c r="AG26" s="13">
        <f>PL!AF28</f>
        <v>43200</v>
      </c>
      <c r="AH26" s="13">
        <f>PL!AG28</f>
        <v>43200</v>
      </c>
      <c r="AI26" s="13">
        <f>PL!AH28</f>
        <v>43200</v>
      </c>
      <c r="AJ26" s="13">
        <f>PL!AI28</f>
        <v>43200</v>
      </c>
      <c r="AK26" s="13">
        <f>PL!AJ28</f>
        <v>43200</v>
      </c>
      <c r="AL26" s="13">
        <f>PL!AK28</f>
        <v>43200</v>
      </c>
      <c r="AM26" s="13">
        <f>PL!AL28</f>
        <v>43200</v>
      </c>
      <c r="AN26" s="13">
        <f>PL!AM28</f>
        <v>51840</v>
      </c>
      <c r="AO26" s="13">
        <f>PL!AN28</f>
        <v>51840</v>
      </c>
      <c r="AP26" s="13">
        <f>PL!AO28</f>
        <v>51840</v>
      </c>
      <c r="AQ26" s="13">
        <f>PL!AP28</f>
        <v>51840</v>
      </c>
      <c r="AR26" s="13">
        <f>PL!AQ28</f>
        <v>51840</v>
      </c>
      <c r="AS26" s="13">
        <f>PL!AR28</f>
        <v>51840</v>
      </c>
      <c r="AT26" s="13">
        <f>PL!AS28</f>
        <v>51840</v>
      </c>
      <c r="AU26" s="13">
        <f>PL!AT28</f>
        <v>51840</v>
      </c>
      <c r="AV26" s="13">
        <f>PL!AU28</f>
        <v>51840</v>
      </c>
      <c r="AW26" s="13">
        <f>PL!AV28</f>
        <v>51840</v>
      </c>
      <c r="AX26" s="13">
        <f>PL!AW28</f>
        <v>51840</v>
      </c>
      <c r="AY26" s="13">
        <f>PL!AX28</f>
        <v>51840</v>
      </c>
      <c r="AZ26" s="13">
        <f>PL!AY28</f>
        <v>62208</v>
      </c>
      <c r="BA26" s="13">
        <f>PL!AZ28</f>
        <v>62208</v>
      </c>
      <c r="BB26" s="13">
        <f>PL!BA28</f>
        <v>62208</v>
      </c>
      <c r="BC26" s="13">
        <f>PL!BB28</f>
        <v>62208</v>
      </c>
      <c r="BD26" s="13">
        <f>PL!BC28</f>
        <v>62208</v>
      </c>
      <c r="BE26" s="13">
        <f>PL!BD28</f>
        <v>62208</v>
      </c>
      <c r="BF26" s="13">
        <f>PL!BE28</f>
        <v>62208</v>
      </c>
      <c r="BG26" s="13">
        <f>PL!BF28</f>
        <v>62208</v>
      </c>
      <c r="BH26" s="13">
        <f>PL!BG28</f>
        <v>62208</v>
      </c>
      <c r="BI26" s="13">
        <f>PL!BH28</f>
        <v>62208</v>
      </c>
      <c r="BJ26" s="13">
        <f>PL!BI28</f>
        <v>62208</v>
      </c>
      <c r="BK26" s="13">
        <f>PL!BJ28</f>
        <v>62208</v>
      </c>
      <c r="BL26" s="13">
        <f>PL!BK28</f>
        <v>74649.599999999991</v>
      </c>
      <c r="BM26" s="13">
        <f>PL!BL28</f>
        <v>74649.599999999991</v>
      </c>
      <c r="BN26" s="13">
        <f>PL!BM28</f>
        <v>74649.599999999991</v>
      </c>
      <c r="BO26" s="13">
        <f>PL!BN28</f>
        <v>74649.599999999991</v>
      </c>
      <c r="BP26" s="13">
        <f>PL!BO28</f>
        <v>74649.599999999991</v>
      </c>
      <c r="BQ26" s="13">
        <f>PL!BP28</f>
        <v>74649.599999999991</v>
      </c>
      <c r="BR26" s="13">
        <f>PL!BQ28</f>
        <v>74649.599999999991</v>
      </c>
      <c r="BS26" s="13">
        <f>PL!BR28</f>
        <v>74649.599999999991</v>
      </c>
      <c r="BT26" s="13">
        <f>PL!BS28</f>
        <v>74649.599999999991</v>
      </c>
      <c r="BU26" s="13">
        <f>PL!BT28</f>
        <v>74649.599999999991</v>
      </c>
      <c r="BV26" s="13">
        <f>PL!BU28</f>
        <v>74649.599999999991</v>
      </c>
      <c r="BW26" s="13">
        <f>PL!BV28</f>
        <v>74649.599999999991</v>
      </c>
      <c r="BX26" s="13">
        <f>PL!BW28</f>
        <v>89579.51999999999</v>
      </c>
      <c r="BY26" s="13">
        <f>PL!BX28</f>
        <v>89579.51999999999</v>
      </c>
      <c r="BZ26" s="13">
        <f>PL!BY28</f>
        <v>89579.51999999999</v>
      </c>
      <c r="CA26" s="13">
        <f>PL!BZ28</f>
        <v>89579.51999999999</v>
      </c>
      <c r="CB26" s="13">
        <f>PL!CA28</f>
        <v>89579.51999999999</v>
      </c>
      <c r="CC26" s="13">
        <f>PL!CB28</f>
        <v>89579.51999999999</v>
      </c>
      <c r="CD26" s="13">
        <f>PL!CC28</f>
        <v>89579.51999999999</v>
      </c>
      <c r="CE26" s="13">
        <f>PL!CD28</f>
        <v>89579.51999999999</v>
      </c>
      <c r="CF26" s="13">
        <f>PL!CE28</f>
        <v>89579.51999999999</v>
      </c>
      <c r="CG26" s="13">
        <f>PL!CF28</f>
        <v>89579.51999999999</v>
      </c>
      <c r="CH26" s="13">
        <f>PL!CG28</f>
        <v>89579.51999999999</v>
      </c>
      <c r="CI26" s="13">
        <f>PL!CH28</f>
        <v>89579.51999999999</v>
      </c>
      <c r="CJ26" s="13">
        <f>PL!CI28</f>
        <v>107495.42399999998</v>
      </c>
      <c r="CK26" s="13">
        <f>PL!CJ28</f>
        <v>107495.42399999998</v>
      </c>
      <c r="CL26" s="13">
        <f>PL!CK28</f>
        <v>107495.42399999998</v>
      </c>
      <c r="CM26" s="13">
        <f>PL!CL28</f>
        <v>107495.42399999998</v>
      </c>
      <c r="CN26" s="13">
        <f>PL!CM28</f>
        <v>107495.42399999998</v>
      </c>
      <c r="CO26" s="13">
        <f>PL!CN28</f>
        <v>107495.42399999998</v>
      </c>
      <c r="CP26" s="13">
        <f>PL!CO28</f>
        <v>107495.42399999998</v>
      </c>
      <c r="CQ26" s="13">
        <f>PL!CP28</f>
        <v>107495.42399999998</v>
      </c>
      <c r="CR26" s="13">
        <f>PL!CQ28</f>
        <v>107495.42399999998</v>
      </c>
      <c r="CS26" s="13">
        <f>PL!CR28</f>
        <v>107495.42399999998</v>
      </c>
      <c r="CT26" s="13">
        <f>PL!CS28</f>
        <v>107495.42399999998</v>
      </c>
      <c r="CU26" s="13">
        <f>PL!CT28</f>
        <v>107495.42399999998</v>
      </c>
      <c r="CV26" s="13">
        <f>PL!CU28</f>
        <v>128994.50879999998</v>
      </c>
      <c r="CW26" s="13">
        <f>PL!CV28</f>
        <v>128994.50879999998</v>
      </c>
      <c r="CX26" s="13">
        <f>PL!CW28</f>
        <v>128994.50879999998</v>
      </c>
      <c r="CY26" s="13">
        <f>PL!CX28</f>
        <v>128994.50879999998</v>
      </c>
      <c r="CZ26" s="13">
        <f>PL!CY28</f>
        <v>128994.50879999998</v>
      </c>
      <c r="DA26" s="13">
        <f>PL!CZ28</f>
        <v>128994.50879999998</v>
      </c>
      <c r="DB26" s="13">
        <f>PL!DA28</f>
        <v>128994.50879999998</v>
      </c>
      <c r="DC26" s="13">
        <f>PL!DB28</f>
        <v>128994.50879999998</v>
      </c>
      <c r="DD26" s="13">
        <f>PL!DC28</f>
        <v>128994.50879999998</v>
      </c>
      <c r="DE26" s="13">
        <f>PL!DD28</f>
        <v>128994.50879999998</v>
      </c>
      <c r="DF26" s="13">
        <f>PL!DE28</f>
        <v>128994.50879999998</v>
      </c>
      <c r="DG26" s="13">
        <f>PL!DF28</f>
        <v>128994.50879999998</v>
      </c>
      <c r="DH26" s="13">
        <f>PL!DG28</f>
        <v>154793.41055999996</v>
      </c>
      <c r="DI26" s="13">
        <f>PL!DH28</f>
        <v>154793.41055999996</v>
      </c>
      <c r="DJ26" s="13">
        <f>PL!DI28</f>
        <v>154793.41055999996</v>
      </c>
      <c r="DK26" s="13">
        <f>PL!DJ28</f>
        <v>154793.41055999996</v>
      </c>
      <c r="DL26" s="13">
        <f>PL!DK28</f>
        <v>154793.41055999996</v>
      </c>
      <c r="DM26" s="13">
        <f>PL!DL28</f>
        <v>154793.41055999996</v>
      </c>
      <c r="DN26" s="13">
        <f>PL!DM28</f>
        <v>154793.41055999996</v>
      </c>
      <c r="DO26" s="13">
        <f>PL!DN28</f>
        <v>154793.41055999996</v>
      </c>
      <c r="DP26" s="13">
        <f>PL!DO28</f>
        <v>154793.41055999996</v>
      </c>
      <c r="DQ26" s="13">
        <f>PL!DP28</f>
        <v>154793.41055999996</v>
      </c>
      <c r="DR26" s="14">
        <f>PL!DQ28</f>
        <v>154793.41055999996</v>
      </c>
    </row>
    <row r="27" spans="1:122" s="4" customFormat="1" ht="18" customHeight="1" x14ac:dyDescent="0.3">
      <c r="A27" s="155">
        <v>12404</v>
      </c>
      <c r="B27" s="22" t="s">
        <v>59</v>
      </c>
      <c r="C27" s="13">
        <f t="shared" si="365"/>
        <v>36000</v>
      </c>
      <c r="D27" s="13">
        <f>PL!C29</f>
        <v>45000</v>
      </c>
      <c r="E27" s="13">
        <f>PL!D29</f>
        <v>45000</v>
      </c>
      <c r="F27" s="13">
        <f>PL!E29</f>
        <v>45000</v>
      </c>
      <c r="G27" s="13">
        <f>PL!F29</f>
        <v>45000</v>
      </c>
      <c r="H27" s="13">
        <f>PL!G29</f>
        <v>45000</v>
      </c>
      <c r="I27" s="13">
        <f>PL!H29</f>
        <v>45000</v>
      </c>
      <c r="J27" s="13">
        <f>PL!I29</f>
        <v>45000</v>
      </c>
      <c r="K27" s="13">
        <f>PL!J29</f>
        <v>45000</v>
      </c>
      <c r="L27" s="13">
        <f>PL!K29</f>
        <v>45000</v>
      </c>
      <c r="M27" s="13">
        <f>PL!L29</f>
        <v>45000</v>
      </c>
      <c r="N27" s="13">
        <f>PL!M29</f>
        <v>45000</v>
      </c>
      <c r="O27" s="13">
        <f>PL!N29</f>
        <v>45000</v>
      </c>
      <c r="P27" s="13">
        <f>PL!O29</f>
        <v>54000</v>
      </c>
      <c r="Q27" s="13">
        <f>PL!P29</f>
        <v>54000</v>
      </c>
      <c r="R27" s="13">
        <f>PL!Q29</f>
        <v>54000</v>
      </c>
      <c r="S27" s="13">
        <f>PL!R29</f>
        <v>54000</v>
      </c>
      <c r="T27" s="13">
        <f>PL!S29</f>
        <v>54000</v>
      </c>
      <c r="U27" s="13">
        <f>PL!T29</f>
        <v>54000</v>
      </c>
      <c r="V27" s="13">
        <f>PL!U29</f>
        <v>54000</v>
      </c>
      <c r="W27" s="13">
        <f>PL!V29</f>
        <v>54000</v>
      </c>
      <c r="X27" s="13">
        <f>PL!W29</f>
        <v>54000</v>
      </c>
      <c r="Y27" s="13">
        <f>PL!X29</f>
        <v>54000</v>
      </c>
      <c r="Z27" s="13">
        <f>PL!Y29</f>
        <v>54000</v>
      </c>
      <c r="AA27" s="13">
        <f>PL!Z29</f>
        <v>54000</v>
      </c>
      <c r="AB27" s="13">
        <f>PL!AA29</f>
        <v>64800</v>
      </c>
      <c r="AC27" s="13">
        <f>PL!AB29</f>
        <v>64800</v>
      </c>
      <c r="AD27" s="13">
        <f>PL!AC29</f>
        <v>64800</v>
      </c>
      <c r="AE27" s="13">
        <f>PL!AD29</f>
        <v>64800</v>
      </c>
      <c r="AF27" s="13">
        <f>PL!AE29</f>
        <v>64800</v>
      </c>
      <c r="AG27" s="13">
        <f>PL!AF29</f>
        <v>64800</v>
      </c>
      <c r="AH27" s="13">
        <f>PL!AG29</f>
        <v>64800</v>
      </c>
      <c r="AI27" s="13">
        <f>PL!AH29</f>
        <v>64800</v>
      </c>
      <c r="AJ27" s="13">
        <f>PL!AI29</f>
        <v>64800</v>
      </c>
      <c r="AK27" s="13">
        <f>PL!AJ29</f>
        <v>64800</v>
      </c>
      <c r="AL27" s="13">
        <f>PL!AK29</f>
        <v>64800</v>
      </c>
      <c r="AM27" s="13">
        <f>PL!AL29</f>
        <v>64800</v>
      </c>
      <c r="AN27" s="13">
        <f>PL!AM29</f>
        <v>77760</v>
      </c>
      <c r="AO27" s="13">
        <f>PL!AN29</f>
        <v>77760</v>
      </c>
      <c r="AP27" s="13">
        <f>PL!AO29</f>
        <v>77760</v>
      </c>
      <c r="AQ27" s="13">
        <f>PL!AP29</f>
        <v>77760</v>
      </c>
      <c r="AR27" s="13">
        <f>PL!AQ29</f>
        <v>77760</v>
      </c>
      <c r="AS27" s="13">
        <f>PL!AR29</f>
        <v>77760</v>
      </c>
      <c r="AT27" s="13">
        <f>PL!AS29</f>
        <v>77760</v>
      </c>
      <c r="AU27" s="13">
        <f>PL!AT29</f>
        <v>77760</v>
      </c>
      <c r="AV27" s="13">
        <f>PL!AU29</f>
        <v>77760</v>
      </c>
      <c r="AW27" s="13">
        <f>PL!AV29</f>
        <v>77760</v>
      </c>
      <c r="AX27" s="13">
        <f>PL!AW29</f>
        <v>77760</v>
      </c>
      <c r="AY27" s="13">
        <f>PL!AX29</f>
        <v>77760</v>
      </c>
      <c r="AZ27" s="13">
        <f>PL!AY29</f>
        <v>93312</v>
      </c>
      <c r="BA27" s="13">
        <f>PL!AZ29</f>
        <v>93312</v>
      </c>
      <c r="BB27" s="13">
        <f>PL!BA29</f>
        <v>93312</v>
      </c>
      <c r="BC27" s="13">
        <f>PL!BB29</f>
        <v>93312</v>
      </c>
      <c r="BD27" s="13">
        <f>PL!BC29</f>
        <v>93312</v>
      </c>
      <c r="BE27" s="13">
        <f>PL!BD29</f>
        <v>93312</v>
      </c>
      <c r="BF27" s="13">
        <f>PL!BE29</f>
        <v>93312</v>
      </c>
      <c r="BG27" s="13">
        <f>PL!BF29</f>
        <v>93312</v>
      </c>
      <c r="BH27" s="13">
        <f>PL!BG29</f>
        <v>93312</v>
      </c>
      <c r="BI27" s="13">
        <f>PL!BH29</f>
        <v>93312</v>
      </c>
      <c r="BJ27" s="13">
        <f>PL!BI29</f>
        <v>93312</v>
      </c>
      <c r="BK27" s="13">
        <f>PL!BJ29</f>
        <v>93312</v>
      </c>
      <c r="BL27" s="13">
        <f>PL!BK29</f>
        <v>111974.39999999999</v>
      </c>
      <c r="BM27" s="13">
        <f>PL!BL29</f>
        <v>111974.39999999999</v>
      </c>
      <c r="BN27" s="13">
        <f>PL!BM29</f>
        <v>111974.39999999999</v>
      </c>
      <c r="BO27" s="13">
        <f>PL!BN29</f>
        <v>111974.39999999999</v>
      </c>
      <c r="BP27" s="13">
        <f>PL!BO29</f>
        <v>111974.39999999999</v>
      </c>
      <c r="BQ27" s="13">
        <f>PL!BP29</f>
        <v>111974.39999999999</v>
      </c>
      <c r="BR27" s="13">
        <f>PL!BQ29</f>
        <v>111974.39999999999</v>
      </c>
      <c r="BS27" s="13">
        <f>PL!BR29</f>
        <v>111974.39999999999</v>
      </c>
      <c r="BT27" s="13">
        <f>PL!BS29</f>
        <v>111974.39999999999</v>
      </c>
      <c r="BU27" s="13">
        <f>PL!BT29</f>
        <v>111974.39999999999</v>
      </c>
      <c r="BV27" s="13">
        <f>PL!BU29</f>
        <v>111974.39999999999</v>
      </c>
      <c r="BW27" s="13">
        <f>PL!BV29</f>
        <v>111974.39999999999</v>
      </c>
      <c r="BX27" s="13">
        <f>PL!BW29</f>
        <v>134369.28</v>
      </c>
      <c r="BY27" s="13">
        <f>PL!BX29</f>
        <v>134369.28</v>
      </c>
      <c r="BZ27" s="13">
        <f>PL!BY29</f>
        <v>134369.28</v>
      </c>
      <c r="CA27" s="13">
        <f>PL!BZ29</f>
        <v>134369.28</v>
      </c>
      <c r="CB27" s="13">
        <f>PL!CA29</f>
        <v>134369.28</v>
      </c>
      <c r="CC27" s="13">
        <f>PL!CB29</f>
        <v>134369.28</v>
      </c>
      <c r="CD27" s="13">
        <f>PL!CC29</f>
        <v>134369.28</v>
      </c>
      <c r="CE27" s="13">
        <f>PL!CD29</f>
        <v>134369.28</v>
      </c>
      <c r="CF27" s="13">
        <f>PL!CE29</f>
        <v>134369.28</v>
      </c>
      <c r="CG27" s="13">
        <f>PL!CF29</f>
        <v>134369.28</v>
      </c>
      <c r="CH27" s="13">
        <f>PL!CG29</f>
        <v>134369.28</v>
      </c>
      <c r="CI27" s="13">
        <f>PL!CH29</f>
        <v>134369.28</v>
      </c>
      <c r="CJ27" s="13">
        <f>PL!CI29</f>
        <v>161243.136</v>
      </c>
      <c r="CK27" s="13">
        <f>PL!CJ29</f>
        <v>161243.136</v>
      </c>
      <c r="CL27" s="13">
        <f>PL!CK29</f>
        <v>161243.136</v>
      </c>
      <c r="CM27" s="13">
        <f>PL!CL29</f>
        <v>161243.136</v>
      </c>
      <c r="CN27" s="13">
        <f>PL!CM29</f>
        <v>161243.136</v>
      </c>
      <c r="CO27" s="13">
        <f>PL!CN29</f>
        <v>161243.136</v>
      </c>
      <c r="CP27" s="13">
        <f>PL!CO29</f>
        <v>161243.136</v>
      </c>
      <c r="CQ27" s="13">
        <f>PL!CP29</f>
        <v>161243.136</v>
      </c>
      <c r="CR27" s="13">
        <f>PL!CQ29</f>
        <v>161243.136</v>
      </c>
      <c r="CS27" s="13">
        <f>PL!CR29</f>
        <v>161243.136</v>
      </c>
      <c r="CT27" s="13">
        <f>PL!CS29</f>
        <v>161243.136</v>
      </c>
      <c r="CU27" s="13">
        <f>PL!CT29</f>
        <v>161243.136</v>
      </c>
      <c r="CV27" s="13">
        <f>PL!CU29</f>
        <v>193491.76319999999</v>
      </c>
      <c r="CW27" s="13">
        <f>PL!CV29</f>
        <v>193491.76319999999</v>
      </c>
      <c r="CX27" s="13">
        <f>PL!CW29</f>
        <v>193491.76319999999</v>
      </c>
      <c r="CY27" s="13">
        <f>PL!CX29</f>
        <v>193491.76319999999</v>
      </c>
      <c r="CZ27" s="13">
        <f>PL!CY29</f>
        <v>193491.76319999999</v>
      </c>
      <c r="DA27" s="13">
        <f>PL!CZ29</f>
        <v>193491.76319999999</v>
      </c>
      <c r="DB27" s="13">
        <f>PL!DA29</f>
        <v>193491.76319999999</v>
      </c>
      <c r="DC27" s="13">
        <f>PL!DB29</f>
        <v>193491.76319999999</v>
      </c>
      <c r="DD27" s="13">
        <f>PL!DC29</f>
        <v>193491.76319999999</v>
      </c>
      <c r="DE27" s="13">
        <f>PL!DD29</f>
        <v>193491.76319999999</v>
      </c>
      <c r="DF27" s="13">
        <f>PL!DE29</f>
        <v>193491.76319999999</v>
      </c>
      <c r="DG27" s="13">
        <f>PL!DF29</f>
        <v>193491.76319999999</v>
      </c>
      <c r="DH27" s="13">
        <f>PL!DG29</f>
        <v>232190.11583999998</v>
      </c>
      <c r="DI27" s="13">
        <f>PL!DH29</f>
        <v>232190.11583999998</v>
      </c>
      <c r="DJ27" s="13">
        <f>PL!DI29</f>
        <v>232190.11583999998</v>
      </c>
      <c r="DK27" s="13">
        <f>PL!DJ29</f>
        <v>232190.11583999998</v>
      </c>
      <c r="DL27" s="13">
        <f>PL!DK29</f>
        <v>232190.11583999998</v>
      </c>
      <c r="DM27" s="13">
        <f>PL!DL29</f>
        <v>232190.11583999998</v>
      </c>
      <c r="DN27" s="13">
        <f>PL!DM29</f>
        <v>232190.11583999998</v>
      </c>
      <c r="DO27" s="13">
        <f>PL!DN29</f>
        <v>232190.11583999998</v>
      </c>
      <c r="DP27" s="13">
        <f>PL!DO29</f>
        <v>232190.11583999998</v>
      </c>
      <c r="DQ27" s="13">
        <f>PL!DP29</f>
        <v>232190.11583999998</v>
      </c>
      <c r="DR27" s="14">
        <f>PL!DQ29</f>
        <v>232190.11583999998</v>
      </c>
    </row>
    <row r="28" spans="1:122" s="4" customFormat="1" ht="18" customHeight="1" x14ac:dyDescent="0.3">
      <c r="A28" s="155">
        <v>12405</v>
      </c>
      <c r="B28" s="22" t="s">
        <v>60</v>
      </c>
      <c r="C28" s="13">
        <f t="shared" si="365"/>
        <v>8000</v>
      </c>
      <c r="D28" s="13">
        <f>PL!C30</f>
        <v>10000</v>
      </c>
      <c r="E28" s="13">
        <f>PL!D30</f>
        <v>10000</v>
      </c>
      <c r="F28" s="13">
        <f>PL!E30</f>
        <v>10000</v>
      </c>
      <c r="G28" s="13">
        <f>PL!F30</f>
        <v>10000</v>
      </c>
      <c r="H28" s="13">
        <f>PL!G30</f>
        <v>10000</v>
      </c>
      <c r="I28" s="13">
        <f>PL!H30</f>
        <v>10000</v>
      </c>
      <c r="J28" s="13">
        <f>PL!I30</f>
        <v>10000</v>
      </c>
      <c r="K28" s="13">
        <f>PL!J30</f>
        <v>10000</v>
      </c>
      <c r="L28" s="13">
        <f>PL!K30</f>
        <v>10000</v>
      </c>
      <c r="M28" s="13">
        <f>PL!L30</f>
        <v>10000</v>
      </c>
      <c r="N28" s="13">
        <f>PL!M30</f>
        <v>10000</v>
      </c>
      <c r="O28" s="13">
        <f>PL!N30</f>
        <v>10000</v>
      </c>
      <c r="P28" s="13">
        <f>PL!O30</f>
        <v>12000</v>
      </c>
      <c r="Q28" s="13">
        <f>PL!P30</f>
        <v>12000</v>
      </c>
      <c r="R28" s="13">
        <f>PL!Q30</f>
        <v>12000</v>
      </c>
      <c r="S28" s="13">
        <f>PL!R30</f>
        <v>12000</v>
      </c>
      <c r="T28" s="13">
        <f>PL!S30</f>
        <v>12000</v>
      </c>
      <c r="U28" s="13">
        <f>PL!T30</f>
        <v>12000</v>
      </c>
      <c r="V28" s="13">
        <f>PL!U30</f>
        <v>12000</v>
      </c>
      <c r="W28" s="13">
        <f>PL!V30</f>
        <v>12000</v>
      </c>
      <c r="X28" s="13">
        <f>PL!W30</f>
        <v>12000</v>
      </c>
      <c r="Y28" s="13">
        <f>PL!X30</f>
        <v>12000</v>
      </c>
      <c r="Z28" s="13">
        <f>PL!Y30</f>
        <v>12000</v>
      </c>
      <c r="AA28" s="13">
        <f>PL!Z30</f>
        <v>12000</v>
      </c>
      <c r="AB28" s="13">
        <f>PL!AA30</f>
        <v>14400</v>
      </c>
      <c r="AC28" s="13">
        <f>PL!AB30</f>
        <v>14400</v>
      </c>
      <c r="AD28" s="13">
        <f>PL!AC30</f>
        <v>14400</v>
      </c>
      <c r="AE28" s="13">
        <f>PL!AD30</f>
        <v>14400</v>
      </c>
      <c r="AF28" s="13">
        <f>PL!AE30</f>
        <v>14400</v>
      </c>
      <c r="AG28" s="13">
        <f>PL!AF30</f>
        <v>14400</v>
      </c>
      <c r="AH28" s="13">
        <f>PL!AG30</f>
        <v>14400</v>
      </c>
      <c r="AI28" s="13">
        <f>PL!AH30</f>
        <v>14400</v>
      </c>
      <c r="AJ28" s="13">
        <f>PL!AI30</f>
        <v>14400</v>
      </c>
      <c r="AK28" s="13">
        <f>PL!AJ30</f>
        <v>14400</v>
      </c>
      <c r="AL28" s="13">
        <f>PL!AK30</f>
        <v>14400</v>
      </c>
      <c r="AM28" s="13">
        <f>PL!AL30</f>
        <v>14400</v>
      </c>
      <c r="AN28" s="13">
        <f>PL!AM30</f>
        <v>17280</v>
      </c>
      <c r="AO28" s="13">
        <f>PL!AN30</f>
        <v>17280</v>
      </c>
      <c r="AP28" s="13">
        <f>PL!AO30</f>
        <v>17280</v>
      </c>
      <c r="AQ28" s="13">
        <f>PL!AP30</f>
        <v>17280</v>
      </c>
      <c r="AR28" s="13">
        <f>PL!AQ30</f>
        <v>17280</v>
      </c>
      <c r="AS28" s="13">
        <f>PL!AR30</f>
        <v>17280</v>
      </c>
      <c r="AT28" s="13">
        <f>PL!AS30</f>
        <v>17280</v>
      </c>
      <c r="AU28" s="13">
        <f>PL!AT30</f>
        <v>17280</v>
      </c>
      <c r="AV28" s="13">
        <f>PL!AU30</f>
        <v>17280</v>
      </c>
      <c r="AW28" s="13">
        <f>PL!AV30</f>
        <v>17280</v>
      </c>
      <c r="AX28" s="13">
        <f>PL!AW30</f>
        <v>17280</v>
      </c>
      <c r="AY28" s="13">
        <f>PL!AX30</f>
        <v>17280</v>
      </c>
      <c r="AZ28" s="13">
        <f>PL!AY30</f>
        <v>20736</v>
      </c>
      <c r="BA28" s="13">
        <f>PL!AZ30</f>
        <v>20736</v>
      </c>
      <c r="BB28" s="13">
        <f>PL!BA30</f>
        <v>20736</v>
      </c>
      <c r="BC28" s="13">
        <f>PL!BB30</f>
        <v>20736</v>
      </c>
      <c r="BD28" s="13">
        <f>PL!BC30</f>
        <v>20736</v>
      </c>
      <c r="BE28" s="13">
        <f>PL!BD30</f>
        <v>20736</v>
      </c>
      <c r="BF28" s="13">
        <f>PL!BE30</f>
        <v>20736</v>
      </c>
      <c r="BG28" s="13">
        <f>PL!BF30</f>
        <v>20736</v>
      </c>
      <c r="BH28" s="13">
        <f>PL!BG30</f>
        <v>20736</v>
      </c>
      <c r="BI28" s="13">
        <f>PL!BH30</f>
        <v>20736</v>
      </c>
      <c r="BJ28" s="13">
        <f>PL!BI30</f>
        <v>20736</v>
      </c>
      <c r="BK28" s="13">
        <f>PL!BJ30</f>
        <v>20736</v>
      </c>
      <c r="BL28" s="13">
        <f>PL!BK30</f>
        <v>24883.200000000001</v>
      </c>
      <c r="BM28" s="13">
        <f>PL!BL30</f>
        <v>24883.200000000001</v>
      </c>
      <c r="BN28" s="13">
        <f>PL!BM30</f>
        <v>24883.200000000001</v>
      </c>
      <c r="BO28" s="13">
        <f>PL!BN30</f>
        <v>24883.200000000001</v>
      </c>
      <c r="BP28" s="13">
        <f>PL!BO30</f>
        <v>24883.200000000001</v>
      </c>
      <c r="BQ28" s="13">
        <f>PL!BP30</f>
        <v>24883.200000000001</v>
      </c>
      <c r="BR28" s="13">
        <f>PL!BQ30</f>
        <v>24883.200000000001</v>
      </c>
      <c r="BS28" s="13">
        <f>PL!BR30</f>
        <v>24883.200000000001</v>
      </c>
      <c r="BT28" s="13">
        <f>PL!BS30</f>
        <v>24883.200000000001</v>
      </c>
      <c r="BU28" s="13">
        <f>PL!BT30</f>
        <v>24883.200000000001</v>
      </c>
      <c r="BV28" s="13">
        <f>PL!BU30</f>
        <v>24883.200000000001</v>
      </c>
      <c r="BW28" s="13">
        <f>PL!BV30</f>
        <v>24883.200000000001</v>
      </c>
      <c r="BX28" s="13">
        <f>PL!BW30</f>
        <v>29859.84</v>
      </c>
      <c r="BY28" s="13">
        <f>PL!BX30</f>
        <v>29859.84</v>
      </c>
      <c r="BZ28" s="13">
        <f>PL!BY30</f>
        <v>29859.84</v>
      </c>
      <c r="CA28" s="13">
        <f>PL!BZ30</f>
        <v>29859.84</v>
      </c>
      <c r="CB28" s="13">
        <f>PL!CA30</f>
        <v>29859.84</v>
      </c>
      <c r="CC28" s="13">
        <f>PL!CB30</f>
        <v>29859.84</v>
      </c>
      <c r="CD28" s="13">
        <f>PL!CC30</f>
        <v>29859.84</v>
      </c>
      <c r="CE28" s="13">
        <f>PL!CD30</f>
        <v>29859.84</v>
      </c>
      <c r="CF28" s="13">
        <f>PL!CE30</f>
        <v>29859.84</v>
      </c>
      <c r="CG28" s="13">
        <f>PL!CF30</f>
        <v>29859.84</v>
      </c>
      <c r="CH28" s="13">
        <f>PL!CG30</f>
        <v>29859.84</v>
      </c>
      <c r="CI28" s="13">
        <f>PL!CH30</f>
        <v>29859.84</v>
      </c>
      <c r="CJ28" s="13">
        <f>PL!CI30</f>
        <v>35831.807999999997</v>
      </c>
      <c r="CK28" s="13">
        <f>PL!CJ30</f>
        <v>35831.807999999997</v>
      </c>
      <c r="CL28" s="13">
        <f>PL!CK30</f>
        <v>35831.807999999997</v>
      </c>
      <c r="CM28" s="13">
        <f>PL!CL30</f>
        <v>35831.807999999997</v>
      </c>
      <c r="CN28" s="13">
        <f>PL!CM30</f>
        <v>35831.807999999997</v>
      </c>
      <c r="CO28" s="13">
        <f>PL!CN30</f>
        <v>35831.807999999997</v>
      </c>
      <c r="CP28" s="13">
        <f>PL!CO30</f>
        <v>35831.807999999997</v>
      </c>
      <c r="CQ28" s="13">
        <f>PL!CP30</f>
        <v>35831.807999999997</v>
      </c>
      <c r="CR28" s="13">
        <f>PL!CQ30</f>
        <v>35831.807999999997</v>
      </c>
      <c r="CS28" s="13">
        <f>PL!CR30</f>
        <v>35831.807999999997</v>
      </c>
      <c r="CT28" s="13">
        <f>PL!CS30</f>
        <v>35831.807999999997</v>
      </c>
      <c r="CU28" s="13">
        <f>PL!CT30</f>
        <v>35831.807999999997</v>
      </c>
      <c r="CV28" s="13">
        <f>PL!CU30</f>
        <v>42998.169599999994</v>
      </c>
      <c r="CW28" s="13">
        <f>PL!CV30</f>
        <v>42998.169599999994</v>
      </c>
      <c r="CX28" s="13">
        <f>PL!CW30</f>
        <v>42998.169599999994</v>
      </c>
      <c r="CY28" s="13">
        <f>PL!CX30</f>
        <v>42998.169599999994</v>
      </c>
      <c r="CZ28" s="13">
        <f>PL!CY30</f>
        <v>42998.169599999994</v>
      </c>
      <c r="DA28" s="13">
        <f>PL!CZ30</f>
        <v>42998.169599999994</v>
      </c>
      <c r="DB28" s="13">
        <f>PL!DA30</f>
        <v>42998.169599999994</v>
      </c>
      <c r="DC28" s="13">
        <f>PL!DB30</f>
        <v>42998.169599999994</v>
      </c>
      <c r="DD28" s="13">
        <f>PL!DC30</f>
        <v>42998.169599999994</v>
      </c>
      <c r="DE28" s="13">
        <f>PL!DD30</f>
        <v>42998.169599999994</v>
      </c>
      <c r="DF28" s="13">
        <f>PL!DE30</f>
        <v>42998.169599999994</v>
      </c>
      <c r="DG28" s="13">
        <f>PL!DF30</f>
        <v>42998.169599999994</v>
      </c>
      <c r="DH28" s="13">
        <f>PL!DG30</f>
        <v>51597.803519999994</v>
      </c>
      <c r="DI28" s="13">
        <f>PL!DH30</f>
        <v>51597.803519999994</v>
      </c>
      <c r="DJ28" s="13">
        <f>PL!DI30</f>
        <v>51597.803519999994</v>
      </c>
      <c r="DK28" s="13">
        <f>PL!DJ30</f>
        <v>51597.803519999994</v>
      </c>
      <c r="DL28" s="13">
        <f>PL!DK30</f>
        <v>51597.803519999994</v>
      </c>
      <c r="DM28" s="13">
        <f>PL!DL30</f>
        <v>51597.803519999994</v>
      </c>
      <c r="DN28" s="13">
        <f>PL!DM30</f>
        <v>51597.803519999994</v>
      </c>
      <c r="DO28" s="13">
        <f>PL!DN30</f>
        <v>51597.803519999994</v>
      </c>
      <c r="DP28" s="13">
        <f>PL!DO30</f>
        <v>51597.803519999994</v>
      </c>
      <c r="DQ28" s="13">
        <f>PL!DP30</f>
        <v>51597.803519999994</v>
      </c>
      <c r="DR28" s="14">
        <f>PL!DQ30</f>
        <v>51597.803519999994</v>
      </c>
    </row>
    <row r="29" spans="1:122" s="7" customFormat="1" ht="18" customHeight="1" x14ac:dyDescent="0.3">
      <c r="A29" s="165">
        <v>12500</v>
      </c>
      <c r="B29" s="28" t="s">
        <v>61</v>
      </c>
      <c r="C29" s="5">
        <f>SUM(C30:C38)</f>
        <v>1044000</v>
      </c>
      <c r="D29" s="5">
        <f t="shared" ref="D29" si="366">SUM(D30:D38)</f>
        <v>1305000</v>
      </c>
      <c r="E29" s="5">
        <f t="shared" ref="E29" si="367">SUM(E30:E38)</f>
        <v>1305000</v>
      </c>
      <c r="F29" s="5">
        <f t="shared" ref="F29" si="368">SUM(F30:F38)</f>
        <v>1950833.3333333335</v>
      </c>
      <c r="G29" s="5">
        <f t="shared" ref="G29" si="369">SUM(G30:G38)</f>
        <v>1944105.9027777778</v>
      </c>
      <c r="H29" s="5">
        <f t="shared" ref="H29" si="370">SUM(H30:H38)</f>
        <v>1937378.472222222</v>
      </c>
      <c r="I29" s="5">
        <f t="shared" ref="I29" si="371">SUM(I30:I38)</f>
        <v>1930651.0416666665</v>
      </c>
      <c r="J29" s="5">
        <f t="shared" ref="J29" si="372">SUM(J30:J38)</f>
        <v>1923923.611111111</v>
      </c>
      <c r="K29" s="5">
        <f t="shared" ref="K29" si="373">SUM(K30:K38)</f>
        <v>1917196.1805555555</v>
      </c>
      <c r="L29" s="5">
        <f t="shared" ref="L29" si="374">SUM(L30:L38)</f>
        <v>1910468.7499999998</v>
      </c>
      <c r="M29" s="5">
        <f t="shared" ref="M29" si="375">SUM(M30:M38)</f>
        <v>1903741.319444444</v>
      </c>
      <c r="N29" s="5">
        <f t="shared" ref="N29" si="376">SUM(N30:N38)</f>
        <v>4897013.8888888881</v>
      </c>
      <c r="O29" s="5">
        <f t="shared" ref="O29" si="377">SUM(O30:O38)</f>
        <v>4827786.458333333</v>
      </c>
      <c r="P29" s="5">
        <f t="shared" ref="P29" si="378">SUM(P30:P38)</f>
        <v>5019559.027777778</v>
      </c>
      <c r="Q29" s="5">
        <f t="shared" ref="Q29" si="379">SUM(Q30:Q38)</f>
        <v>4950331.597222222</v>
      </c>
      <c r="R29" s="5">
        <f t="shared" ref="R29" si="380">SUM(R30:R38)</f>
        <v>4881104.166666667</v>
      </c>
      <c r="S29" s="5">
        <f t="shared" ref="S29" si="381">SUM(S30:S38)</f>
        <v>4811876.736111111</v>
      </c>
      <c r="T29" s="5">
        <f t="shared" ref="T29" si="382">SUM(T30:T38)</f>
        <v>4742649.305555556</v>
      </c>
      <c r="U29" s="5">
        <f t="shared" ref="U29" si="383">SUM(U30:U38)</f>
        <v>4673421.875</v>
      </c>
      <c r="V29" s="5">
        <f t="shared" ref="V29" si="384">SUM(V30:V38)</f>
        <v>4604194.4444444459</v>
      </c>
      <c r="W29" s="5">
        <f t="shared" ref="W29" si="385">SUM(W30:W38)</f>
        <v>4534967.0138888899</v>
      </c>
      <c r="X29" s="5">
        <f t="shared" ref="X29" si="386">SUM(X30:X38)</f>
        <v>4465739.583333334</v>
      </c>
      <c r="Y29" s="5">
        <f t="shared" ref="Y29" si="387">SUM(Y30:Y38)</f>
        <v>4396512.152777778</v>
      </c>
      <c r="Z29" s="5">
        <f t="shared" ref="Z29" si="388">SUM(Z30:Z38)</f>
        <v>4327284.7222222229</v>
      </c>
      <c r="AA29" s="5">
        <f t="shared" ref="AA29" si="389">SUM(AA30:AA38)</f>
        <v>4258057.2916666679</v>
      </c>
      <c r="AB29" s="5">
        <f t="shared" ref="AB29" si="390">SUM(AB30:AB38)</f>
        <v>4502029.8611111119</v>
      </c>
      <c r="AC29" s="5">
        <f t="shared" ref="AC29" si="391">SUM(AC30:AC38)</f>
        <v>4432802.4305555569</v>
      </c>
      <c r="AD29" s="5">
        <f t="shared" ref="AD29" si="392">SUM(AD30:AD38)</f>
        <v>4363575.0000000019</v>
      </c>
      <c r="AE29" s="5">
        <f t="shared" ref="AE29" si="393">SUM(AE30:AE38)</f>
        <v>4294347.5694444459</v>
      </c>
      <c r="AF29" s="5">
        <f t="shared" ref="AF29" si="394">SUM(AF30:AF38)</f>
        <v>4225120.1388888899</v>
      </c>
      <c r="AG29" s="5">
        <f t="shared" ref="AG29" si="395">SUM(AG30:AG38)</f>
        <v>4155892.7083333344</v>
      </c>
      <c r="AH29" s="5">
        <f t="shared" ref="AH29" si="396">SUM(AH30:AH38)</f>
        <v>4086665.2777777789</v>
      </c>
      <c r="AI29" s="5">
        <f t="shared" ref="AI29" si="397">SUM(AI30:AI38)</f>
        <v>4017437.8472222229</v>
      </c>
      <c r="AJ29" s="5">
        <f t="shared" ref="AJ29" si="398">SUM(AJ30:AJ38)</f>
        <v>3948210.4166666674</v>
      </c>
      <c r="AK29" s="5">
        <f t="shared" ref="AK29" si="399">SUM(AK30:AK38)</f>
        <v>3878982.9861111119</v>
      </c>
      <c r="AL29" s="5">
        <f t="shared" ref="AL29" si="400">SUM(AL30:AL38)</f>
        <v>6413922.2222222229</v>
      </c>
      <c r="AM29" s="5">
        <f t="shared" ref="AM29" si="401">SUM(AM30:AM38)</f>
        <v>6317568.055555556</v>
      </c>
      <c r="AN29" s="5">
        <f t="shared" ref="AN29" si="402">SUM(AN30:AN38)</f>
        <v>6597053.8888888899</v>
      </c>
      <c r="AO29" s="5">
        <f t="shared" ref="AO29" si="403">SUM(AO30:AO38)</f>
        <v>6500699.7222222229</v>
      </c>
      <c r="AP29" s="5">
        <f t="shared" ref="AP29" si="404">SUM(AP30:AP38)</f>
        <v>6404345.555555556</v>
      </c>
      <c r="AQ29" s="5">
        <f t="shared" ref="AQ29" si="405">SUM(AQ30:AQ38)</f>
        <v>6307991.3888888899</v>
      </c>
      <c r="AR29" s="5">
        <f t="shared" ref="AR29" si="406">SUM(AR30:AR38)</f>
        <v>6211637.2222222229</v>
      </c>
      <c r="AS29" s="5">
        <f t="shared" ref="AS29" si="407">SUM(AS30:AS38)</f>
        <v>6115283.055555556</v>
      </c>
      <c r="AT29" s="5">
        <f t="shared" ref="AT29" si="408">SUM(AT30:AT38)</f>
        <v>6018928.8888888899</v>
      </c>
      <c r="AU29" s="5">
        <f t="shared" ref="AU29" si="409">SUM(AU30:AU38)</f>
        <v>5922574.7222222229</v>
      </c>
      <c r="AV29" s="5">
        <f t="shared" ref="AV29" si="410">SUM(AV30:AV38)</f>
        <v>5826220.5555555569</v>
      </c>
      <c r="AW29" s="5">
        <f t="shared" ref="AW29" si="411">SUM(AW30:AW38)</f>
        <v>5729866.3888888899</v>
      </c>
      <c r="AX29" s="5">
        <f t="shared" ref="AX29" si="412">SUM(AX30:AX38)</f>
        <v>5633512.2222222239</v>
      </c>
      <c r="AY29" s="5">
        <f t="shared" ref="AY29" si="413">SUM(AY30:AY38)</f>
        <v>5537158.0555555578</v>
      </c>
      <c r="AZ29" s="5">
        <f t="shared" ref="AZ29" si="414">SUM(AZ30:AZ38)</f>
        <v>5891811.8888888909</v>
      </c>
      <c r="BA29" s="5">
        <f t="shared" ref="BA29" si="415">SUM(BA30:BA38)</f>
        <v>5795457.7222222239</v>
      </c>
      <c r="BB29" s="5">
        <f t="shared" ref="BB29" si="416">SUM(BB30:BB38)</f>
        <v>5699103.5555555578</v>
      </c>
      <c r="BC29" s="5">
        <f t="shared" ref="BC29" si="417">SUM(BC30:BC38)</f>
        <v>5602749.3888888909</v>
      </c>
      <c r="BD29" s="5">
        <f t="shared" ref="BD29" si="418">SUM(BD30:BD38)</f>
        <v>5506395.2222222239</v>
      </c>
      <c r="BE29" s="5">
        <f t="shared" ref="BE29" si="419">SUM(BE30:BE38)</f>
        <v>5410041.0555555578</v>
      </c>
      <c r="BF29" s="5">
        <f t="shared" ref="BF29" si="420">SUM(BF30:BF38)</f>
        <v>5313686.8888888918</v>
      </c>
      <c r="BG29" s="5">
        <f t="shared" ref="BG29" si="421">SUM(BG30:BG38)</f>
        <v>5217332.7222222257</v>
      </c>
      <c r="BH29" s="5">
        <f t="shared" ref="BH29" si="422">SUM(BH30:BH38)</f>
        <v>5120978.5555555588</v>
      </c>
      <c r="BI29" s="5">
        <f t="shared" ref="BI29" si="423">SUM(BI30:BI38)</f>
        <v>5024624.3888888918</v>
      </c>
      <c r="BJ29" s="5">
        <f t="shared" ref="BJ29" si="424">SUM(BJ30:BJ38)</f>
        <v>4928270.2222222257</v>
      </c>
      <c r="BK29" s="5">
        <f t="shared" ref="BK29" si="425">SUM(BK30:BK38)</f>
        <v>4894416.0555555578</v>
      </c>
      <c r="BL29" s="5">
        <f t="shared" ref="BL29" si="426">SUM(BL30:BL38)</f>
        <v>5401771.4888888905</v>
      </c>
      <c r="BM29" s="5">
        <f t="shared" ref="BM29" si="427">SUM(BM30:BM38)</f>
        <v>5367917.3222222244</v>
      </c>
      <c r="BN29" s="5">
        <f t="shared" ref="BN29" si="428">SUM(BN30:BN38)</f>
        <v>5334063.1555555575</v>
      </c>
      <c r="BO29" s="5">
        <f t="shared" ref="BO29" si="429">SUM(BO30:BO38)</f>
        <v>5300208.9888888914</v>
      </c>
      <c r="BP29" s="5">
        <f t="shared" ref="BP29" si="430">SUM(BP30:BP38)</f>
        <v>5266354.8222222244</v>
      </c>
      <c r="BQ29" s="5">
        <f t="shared" ref="BQ29" si="431">SUM(BQ30:BQ38)</f>
        <v>5232500.6555555584</v>
      </c>
      <c r="BR29" s="5">
        <f t="shared" ref="BR29" si="432">SUM(BR30:BR38)</f>
        <v>5198646.4888888914</v>
      </c>
      <c r="BS29" s="5">
        <f t="shared" ref="BS29" si="433">SUM(BS30:BS38)</f>
        <v>5164792.3222222254</v>
      </c>
      <c r="BT29" s="5">
        <f t="shared" ref="BT29" si="434">SUM(BT30:BT38)</f>
        <v>5130938.1555555584</v>
      </c>
      <c r="BU29" s="5">
        <f t="shared" ref="BU29" si="435">SUM(BU30:BU38)</f>
        <v>5097083.9888888914</v>
      </c>
      <c r="BV29" s="5">
        <f t="shared" ref="BV29" si="436">SUM(BV30:BV38)</f>
        <v>5063229.8222222254</v>
      </c>
      <c r="BW29" s="5">
        <f t="shared" ref="BW29" si="437">SUM(BW30:BW38)</f>
        <v>5029375.6555555584</v>
      </c>
      <c r="BX29" s="5">
        <f t="shared" ref="BX29" si="438">SUM(BX30:BX38)</f>
        <v>5644973.0088888919</v>
      </c>
      <c r="BY29" s="5">
        <f t="shared" ref="BY29" si="439">SUM(BY30:BY38)</f>
        <v>5611118.8422222249</v>
      </c>
      <c r="BZ29" s="5">
        <f t="shared" ref="BZ29" si="440">SUM(BZ30:BZ38)</f>
        <v>5577264.6755555589</v>
      </c>
      <c r="CA29" s="5">
        <f t="shared" ref="CA29" si="441">SUM(CA30:CA38)</f>
        <v>5543410.5088888919</v>
      </c>
      <c r="CB29" s="5">
        <f t="shared" ref="CB29" si="442">SUM(CB30:CB38)</f>
        <v>5509556.3422222259</v>
      </c>
      <c r="CC29" s="5">
        <f t="shared" ref="CC29" si="443">SUM(CC30:CC38)</f>
        <v>5475702.1755555589</v>
      </c>
      <c r="CD29" s="5">
        <f t="shared" ref="CD29" si="444">SUM(CD30:CD38)</f>
        <v>5441848.0088888928</v>
      </c>
      <c r="CE29" s="5">
        <f t="shared" ref="CE29" si="445">SUM(CE30:CE38)</f>
        <v>5407993.8422222259</v>
      </c>
      <c r="CF29" s="5">
        <f t="shared" ref="CF29" si="446">SUM(CF30:CF38)</f>
        <v>5374139.6755555589</v>
      </c>
      <c r="CG29" s="5">
        <f t="shared" ref="CG29" si="447">SUM(CG30:CG38)</f>
        <v>5340285.5088888919</v>
      </c>
      <c r="CH29" s="5">
        <f t="shared" ref="CH29" si="448">SUM(CH30:CH38)</f>
        <v>5306431.3422222259</v>
      </c>
      <c r="CI29" s="5">
        <f t="shared" ref="CI29" si="449">SUM(CI30:CI38)</f>
        <v>5272577.1755555589</v>
      </c>
      <c r="CJ29" s="5">
        <f t="shared" ref="CJ29" si="450">SUM(CJ30:CJ38)</f>
        <v>6018064.8328888919</v>
      </c>
      <c r="CK29" s="5">
        <f t="shared" ref="CK29" si="451">SUM(CK30:CK38)</f>
        <v>5984210.6662222249</v>
      </c>
      <c r="CL29" s="5">
        <f t="shared" ref="CL29" si="452">SUM(CL30:CL38)</f>
        <v>5950356.4995555589</v>
      </c>
      <c r="CM29" s="5">
        <f t="shared" ref="CM29" si="453">SUM(CM30:CM38)</f>
        <v>5916502.3328888919</v>
      </c>
      <c r="CN29" s="5">
        <f t="shared" ref="CN29" si="454">SUM(CN30:CN38)</f>
        <v>5882648.1662222249</v>
      </c>
      <c r="CO29" s="5">
        <f t="shared" ref="CO29" si="455">SUM(CO30:CO38)</f>
        <v>5848793.999555558</v>
      </c>
      <c r="CP29" s="5">
        <f t="shared" ref="CP29" si="456">SUM(CP30:CP38)</f>
        <v>5814939.8328888919</v>
      </c>
      <c r="CQ29" s="5">
        <f t="shared" ref="CQ29" si="457">SUM(CQ30:CQ38)</f>
        <v>5781085.6662222249</v>
      </c>
      <c r="CR29" s="5">
        <f t="shared" ref="CR29" si="458">SUM(CR30:CR38)</f>
        <v>5747231.499555558</v>
      </c>
      <c r="CS29" s="5">
        <f t="shared" ref="CS29" si="459">SUM(CS30:CS38)</f>
        <v>5713377.3328888919</v>
      </c>
      <c r="CT29" s="5">
        <f t="shared" ref="CT29" si="460">SUM(CT30:CT38)</f>
        <v>5679523.1662222249</v>
      </c>
      <c r="CU29" s="5">
        <f t="shared" ref="CU29" si="461">SUM(CU30:CU38)</f>
        <v>5645668.999555558</v>
      </c>
      <c r="CV29" s="5">
        <f t="shared" ref="CV29" si="462">SUM(CV30:CV38)</f>
        <v>6547025.0216888916</v>
      </c>
      <c r="CW29" s="5">
        <f t="shared" ref="CW29" si="463">SUM(CW30:CW38)</f>
        <v>6513170.8550222246</v>
      </c>
      <c r="CX29" s="5">
        <f t="shared" ref="CX29" si="464">SUM(CX30:CX38)</f>
        <v>6479316.6883555586</v>
      </c>
      <c r="CY29" s="5">
        <f t="shared" ref="CY29" si="465">SUM(CY30:CY38)</f>
        <v>6452189.9522444475</v>
      </c>
      <c r="CZ29" s="5">
        <f t="shared" ref="CZ29" si="466">SUM(CZ30:CZ38)</f>
        <v>6425063.2161333365</v>
      </c>
      <c r="DA29" s="5">
        <f t="shared" ref="DA29" si="467">SUM(DA30:DA38)</f>
        <v>6397936.4800222255</v>
      </c>
      <c r="DB29" s="5">
        <f t="shared" ref="DB29" si="468">SUM(DB30:DB38)</f>
        <v>6370809.7439111136</v>
      </c>
      <c r="DC29" s="5">
        <f t="shared" ref="DC29" si="469">SUM(DC30:DC38)</f>
        <v>6343683.0078000035</v>
      </c>
      <c r="DD29" s="5">
        <f t="shared" ref="DD29" si="470">SUM(DD30:DD38)</f>
        <v>6316556.2716888925</v>
      </c>
      <c r="DE29" s="5">
        <f t="shared" ref="DE29" si="471">SUM(DE30:DE38)</f>
        <v>6289429.5355777806</v>
      </c>
      <c r="DF29" s="5">
        <f t="shared" ref="DF29" si="472">SUM(DF30:DF38)</f>
        <v>6262302.7994666696</v>
      </c>
      <c r="DG29" s="5">
        <f t="shared" ref="DG29" si="473">SUM(DG30:DG38)</f>
        <v>6235176.0633555586</v>
      </c>
      <c r="DH29" s="5">
        <f t="shared" ref="DH29" si="474">SUM(DH30:DH38)</f>
        <v>7330301.553804446</v>
      </c>
      <c r="DI29" s="5">
        <f t="shared" ref="DI29" si="475">SUM(DI30:DI38)</f>
        <v>7303174.8176933359</v>
      </c>
      <c r="DJ29" s="5">
        <f t="shared" ref="DJ29" si="476">SUM(DJ30:DJ38)</f>
        <v>7276048.081582224</v>
      </c>
      <c r="DK29" s="5">
        <f t="shared" ref="DK29" si="477">SUM(DK30:DK38)</f>
        <v>7248921.3454711139</v>
      </c>
      <c r="DL29" s="5">
        <f t="shared" ref="DL29" si="478">SUM(DL30:DL38)</f>
        <v>7221794.609360002</v>
      </c>
      <c r="DM29" s="5">
        <f t="shared" ref="DM29" si="479">SUM(DM30:DM38)</f>
        <v>7194667.8732488919</v>
      </c>
      <c r="DN29" s="5">
        <f t="shared" ref="DN29" si="480">SUM(DN30:DN38)</f>
        <v>7167541.13713778</v>
      </c>
      <c r="DO29" s="5">
        <f t="shared" ref="DO29" si="481">SUM(DO30:DO38)</f>
        <v>7140414.4010266699</v>
      </c>
      <c r="DP29" s="5">
        <f t="shared" ref="DP29" si="482">SUM(DP30:DP38)</f>
        <v>7113287.664915558</v>
      </c>
      <c r="DQ29" s="5">
        <f t="shared" ref="DQ29" si="483">SUM(DQ30:DQ38)</f>
        <v>7086160.928804446</v>
      </c>
      <c r="DR29" s="6">
        <f t="shared" ref="DR29" si="484">SUM(DR30:DR38)</f>
        <v>7059034.1926933359</v>
      </c>
    </row>
    <row r="30" spans="1:122" s="4" customFormat="1" ht="18" customHeight="1" x14ac:dyDescent="0.3">
      <c r="A30" s="155">
        <v>12501</v>
      </c>
      <c r="B30" s="22" t="s">
        <v>62</v>
      </c>
      <c r="C30" s="13">
        <f t="shared" ref="C30:C38" si="485">D30*0.8</f>
        <v>360000</v>
      </c>
      <c r="D30" s="13">
        <f>PL!C32</f>
        <v>450000</v>
      </c>
      <c r="E30" s="13">
        <f>PL!D32</f>
        <v>450000</v>
      </c>
      <c r="F30" s="13">
        <f>PL!E32</f>
        <v>450000</v>
      </c>
      <c r="G30" s="13">
        <f>PL!F32</f>
        <v>450000</v>
      </c>
      <c r="H30" s="13">
        <f>PL!G32</f>
        <v>450000</v>
      </c>
      <c r="I30" s="13">
        <f>PL!H32</f>
        <v>450000</v>
      </c>
      <c r="J30" s="13">
        <f>PL!I32</f>
        <v>450000</v>
      </c>
      <c r="K30" s="13">
        <f>PL!J32</f>
        <v>450000</v>
      </c>
      <c r="L30" s="13">
        <f>PL!K32</f>
        <v>450000</v>
      </c>
      <c r="M30" s="13">
        <f>PL!L32</f>
        <v>450000</v>
      </c>
      <c r="N30" s="13">
        <f>PL!M32</f>
        <v>450000</v>
      </c>
      <c r="O30" s="13">
        <f>PL!N32</f>
        <v>450000</v>
      </c>
      <c r="P30" s="13">
        <f>PL!O32</f>
        <v>540000</v>
      </c>
      <c r="Q30" s="13">
        <f>PL!P32</f>
        <v>540000</v>
      </c>
      <c r="R30" s="13">
        <f>PL!Q32</f>
        <v>540000</v>
      </c>
      <c r="S30" s="13">
        <f>PL!R32</f>
        <v>540000</v>
      </c>
      <c r="T30" s="13">
        <f>PL!S32</f>
        <v>540000</v>
      </c>
      <c r="U30" s="13">
        <f>PL!T32</f>
        <v>540000</v>
      </c>
      <c r="V30" s="13">
        <f>PL!U32</f>
        <v>540000</v>
      </c>
      <c r="W30" s="13">
        <f>PL!V32</f>
        <v>540000</v>
      </c>
      <c r="X30" s="13">
        <f>PL!W32</f>
        <v>540000</v>
      </c>
      <c r="Y30" s="13">
        <f>PL!X32</f>
        <v>540000</v>
      </c>
      <c r="Z30" s="13">
        <f>PL!Y32</f>
        <v>540000</v>
      </c>
      <c r="AA30" s="13">
        <f>PL!Z32</f>
        <v>540000</v>
      </c>
      <c r="AB30" s="13">
        <f>PL!AA32</f>
        <v>648000</v>
      </c>
      <c r="AC30" s="13">
        <f>PL!AB32</f>
        <v>648000</v>
      </c>
      <c r="AD30" s="13">
        <f>PL!AC32</f>
        <v>648000</v>
      </c>
      <c r="AE30" s="13">
        <f>PL!AD32</f>
        <v>648000</v>
      </c>
      <c r="AF30" s="13">
        <f>PL!AE32</f>
        <v>648000</v>
      </c>
      <c r="AG30" s="13">
        <f>PL!AF32</f>
        <v>648000</v>
      </c>
      <c r="AH30" s="13">
        <f>PL!AG32</f>
        <v>648000</v>
      </c>
      <c r="AI30" s="13">
        <f>PL!AH32</f>
        <v>648000</v>
      </c>
      <c r="AJ30" s="13">
        <f>PL!AI32</f>
        <v>648000</v>
      </c>
      <c r="AK30" s="13">
        <f>PL!AJ32</f>
        <v>648000</v>
      </c>
      <c r="AL30" s="13">
        <f>PL!AK32</f>
        <v>648000</v>
      </c>
      <c r="AM30" s="13">
        <f>PL!AL32</f>
        <v>648000</v>
      </c>
      <c r="AN30" s="13">
        <f>PL!AM32</f>
        <v>777600</v>
      </c>
      <c r="AO30" s="13">
        <f>PL!AN32</f>
        <v>777600</v>
      </c>
      <c r="AP30" s="13">
        <f>PL!AO32</f>
        <v>777600</v>
      </c>
      <c r="AQ30" s="13">
        <f>PL!AP32</f>
        <v>777600</v>
      </c>
      <c r="AR30" s="13">
        <f>PL!AQ32</f>
        <v>777600</v>
      </c>
      <c r="AS30" s="13">
        <f>PL!AR32</f>
        <v>777600</v>
      </c>
      <c r="AT30" s="13">
        <f>PL!AS32</f>
        <v>777600</v>
      </c>
      <c r="AU30" s="13">
        <f>PL!AT32</f>
        <v>777600</v>
      </c>
      <c r="AV30" s="13">
        <f>PL!AU32</f>
        <v>777600</v>
      </c>
      <c r="AW30" s="13">
        <f>PL!AV32</f>
        <v>777600</v>
      </c>
      <c r="AX30" s="13">
        <f>PL!AW32</f>
        <v>777600</v>
      </c>
      <c r="AY30" s="13">
        <f>PL!AX32</f>
        <v>777600</v>
      </c>
      <c r="AZ30" s="13">
        <f>PL!AY32</f>
        <v>933120</v>
      </c>
      <c r="BA30" s="13">
        <f>PL!AZ32</f>
        <v>933120</v>
      </c>
      <c r="BB30" s="13">
        <f>PL!BA32</f>
        <v>933120</v>
      </c>
      <c r="BC30" s="13">
        <f>PL!BB32</f>
        <v>933120</v>
      </c>
      <c r="BD30" s="13">
        <f>PL!BC32</f>
        <v>933120</v>
      </c>
      <c r="BE30" s="13">
        <f>PL!BD32</f>
        <v>933120</v>
      </c>
      <c r="BF30" s="13">
        <f>PL!BE32</f>
        <v>933120</v>
      </c>
      <c r="BG30" s="13">
        <f>PL!BF32</f>
        <v>933120</v>
      </c>
      <c r="BH30" s="13">
        <f>PL!BG32</f>
        <v>933120</v>
      </c>
      <c r="BI30" s="13">
        <f>PL!BH32</f>
        <v>933120</v>
      </c>
      <c r="BJ30" s="13">
        <f>PL!BI32</f>
        <v>933120</v>
      </c>
      <c r="BK30" s="13">
        <f>PL!BJ32</f>
        <v>933120</v>
      </c>
      <c r="BL30" s="13">
        <f>PL!BK32</f>
        <v>1119744</v>
      </c>
      <c r="BM30" s="13">
        <f>PL!BL32</f>
        <v>1119744</v>
      </c>
      <c r="BN30" s="13">
        <f>PL!BM32</f>
        <v>1119744</v>
      </c>
      <c r="BO30" s="13">
        <f>PL!BN32</f>
        <v>1119744</v>
      </c>
      <c r="BP30" s="13">
        <f>PL!BO32</f>
        <v>1119744</v>
      </c>
      <c r="BQ30" s="13">
        <f>PL!BP32</f>
        <v>1119744</v>
      </c>
      <c r="BR30" s="13">
        <f>PL!BQ32</f>
        <v>1119744</v>
      </c>
      <c r="BS30" s="13">
        <f>PL!BR32</f>
        <v>1119744</v>
      </c>
      <c r="BT30" s="13">
        <f>PL!BS32</f>
        <v>1119744</v>
      </c>
      <c r="BU30" s="13">
        <f>PL!BT32</f>
        <v>1119744</v>
      </c>
      <c r="BV30" s="13">
        <f>PL!BU32</f>
        <v>1119744</v>
      </c>
      <c r="BW30" s="13">
        <f>PL!BV32</f>
        <v>1119744</v>
      </c>
      <c r="BX30" s="13">
        <f>PL!BW32</f>
        <v>1343692.8</v>
      </c>
      <c r="BY30" s="13">
        <f>PL!BX32</f>
        <v>1343692.8</v>
      </c>
      <c r="BZ30" s="13">
        <f>PL!BY32</f>
        <v>1343692.8</v>
      </c>
      <c r="CA30" s="13">
        <f>PL!BZ32</f>
        <v>1343692.8</v>
      </c>
      <c r="CB30" s="13">
        <f>PL!CA32</f>
        <v>1343692.8</v>
      </c>
      <c r="CC30" s="13">
        <f>PL!CB32</f>
        <v>1343692.8</v>
      </c>
      <c r="CD30" s="13">
        <f>PL!CC32</f>
        <v>1343692.8</v>
      </c>
      <c r="CE30" s="13">
        <f>PL!CD32</f>
        <v>1343692.8</v>
      </c>
      <c r="CF30" s="13">
        <f>PL!CE32</f>
        <v>1343692.8</v>
      </c>
      <c r="CG30" s="13">
        <f>PL!CF32</f>
        <v>1343692.8</v>
      </c>
      <c r="CH30" s="13">
        <f>PL!CG32</f>
        <v>1343692.8</v>
      </c>
      <c r="CI30" s="13">
        <f>PL!CH32</f>
        <v>1343692.8</v>
      </c>
      <c r="CJ30" s="13">
        <f>PL!CI32</f>
        <v>1612431.3600000001</v>
      </c>
      <c r="CK30" s="13">
        <f>PL!CJ32</f>
        <v>1612431.3600000001</v>
      </c>
      <c r="CL30" s="13">
        <f>PL!CK32</f>
        <v>1612431.3600000001</v>
      </c>
      <c r="CM30" s="13">
        <f>PL!CL32</f>
        <v>1612431.3600000001</v>
      </c>
      <c r="CN30" s="13">
        <f>PL!CM32</f>
        <v>1612431.3600000001</v>
      </c>
      <c r="CO30" s="13">
        <f>PL!CN32</f>
        <v>1612431.3600000001</v>
      </c>
      <c r="CP30" s="13">
        <f>PL!CO32</f>
        <v>1612431.3600000001</v>
      </c>
      <c r="CQ30" s="13">
        <f>PL!CP32</f>
        <v>1612431.3600000001</v>
      </c>
      <c r="CR30" s="13">
        <f>PL!CQ32</f>
        <v>1612431.3600000001</v>
      </c>
      <c r="CS30" s="13">
        <f>PL!CR32</f>
        <v>1612431.3600000001</v>
      </c>
      <c r="CT30" s="13">
        <f>PL!CS32</f>
        <v>1612431.3600000001</v>
      </c>
      <c r="CU30" s="13">
        <f>PL!CT32</f>
        <v>1612431.3600000001</v>
      </c>
      <c r="CV30" s="13">
        <f>PL!CU32</f>
        <v>1934917.632</v>
      </c>
      <c r="CW30" s="13">
        <f>PL!CV32</f>
        <v>1934917.632</v>
      </c>
      <c r="CX30" s="13">
        <f>PL!CW32</f>
        <v>1934917.632</v>
      </c>
      <c r="CY30" s="13">
        <f>PL!CX32</f>
        <v>1934917.632</v>
      </c>
      <c r="CZ30" s="13">
        <f>PL!CY32</f>
        <v>1934917.632</v>
      </c>
      <c r="DA30" s="13">
        <f>PL!CZ32</f>
        <v>1934917.632</v>
      </c>
      <c r="DB30" s="13">
        <f>PL!DA32</f>
        <v>1934917.632</v>
      </c>
      <c r="DC30" s="13">
        <f>PL!DB32</f>
        <v>1934917.632</v>
      </c>
      <c r="DD30" s="13">
        <f>PL!DC32</f>
        <v>1934917.632</v>
      </c>
      <c r="DE30" s="13">
        <f>PL!DD32</f>
        <v>1934917.632</v>
      </c>
      <c r="DF30" s="13">
        <f>PL!DE32</f>
        <v>1934917.632</v>
      </c>
      <c r="DG30" s="13">
        <f>PL!DF32</f>
        <v>1934917.632</v>
      </c>
      <c r="DH30" s="13">
        <f>PL!DG32</f>
        <v>2321901.1584000001</v>
      </c>
      <c r="DI30" s="13">
        <f>PL!DH32</f>
        <v>2321901.1584000001</v>
      </c>
      <c r="DJ30" s="13">
        <f>PL!DI32</f>
        <v>2321901.1584000001</v>
      </c>
      <c r="DK30" s="13">
        <f>PL!DJ32</f>
        <v>2321901.1584000001</v>
      </c>
      <c r="DL30" s="13">
        <f>PL!DK32</f>
        <v>2321901.1584000001</v>
      </c>
      <c r="DM30" s="13">
        <f>PL!DL32</f>
        <v>2321901.1584000001</v>
      </c>
      <c r="DN30" s="13">
        <f>PL!DM32</f>
        <v>2321901.1584000001</v>
      </c>
      <c r="DO30" s="13">
        <f>PL!DN32</f>
        <v>2321901.1584000001</v>
      </c>
      <c r="DP30" s="13">
        <f>PL!DO32</f>
        <v>2321901.1584000001</v>
      </c>
      <c r="DQ30" s="13">
        <f>PL!DP32</f>
        <v>2321901.1584000001</v>
      </c>
      <c r="DR30" s="14">
        <f>PL!DQ32</f>
        <v>2321901.1584000001</v>
      </c>
    </row>
    <row r="31" spans="1:122" s="4" customFormat="1" ht="18" customHeight="1" x14ac:dyDescent="0.3">
      <c r="A31" s="155">
        <v>12502</v>
      </c>
      <c r="B31" s="22" t="s">
        <v>63</v>
      </c>
      <c r="C31" s="13">
        <f t="shared" si="485"/>
        <v>120000</v>
      </c>
      <c r="D31" s="13">
        <f>PL!C33</f>
        <v>150000</v>
      </c>
      <c r="E31" s="13">
        <f>PL!D33</f>
        <v>150000</v>
      </c>
      <c r="F31" s="13">
        <f>PL!E33</f>
        <v>150000</v>
      </c>
      <c r="G31" s="13">
        <f>PL!F33</f>
        <v>150000</v>
      </c>
      <c r="H31" s="13">
        <f>PL!G33</f>
        <v>150000</v>
      </c>
      <c r="I31" s="13">
        <f>PL!H33</f>
        <v>150000</v>
      </c>
      <c r="J31" s="13">
        <f>PL!I33</f>
        <v>150000</v>
      </c>
      <c r="K31" s="13">
        <f>PL!J33</f>
        <v>150000</v>
      </c>
      <c r="L31" s="13">
        <f>PL!K33</f>
        <v>150000</v>
      </c>
      <c r="M31" s="13">
        <f>PL!L33</f>
        <v>150000</v>
      </c>
      <c r="N31" s="13">
        <f>PL!M33</f>
        <v>150000</v>
      </c>
      <c r="O31" s="13">
        <f>PL!N33</f>
        <v>150000</v>
      </c>
      <c r="P31" s="13">
        <f>PL!O33</f>
        <v>180000</v>
      </c>
      <c r="Q31" s="13">
        <f>PL!P33</f>
        <v>180000</v>
      </c>
      <c r="R31" s="13">
        <f>PL!Q33</f>
        <v>180000</v>
      </c>
      <c r="S31" s="13">
        <f>PL!R33</f>
        <v>180000</v>
      </c>
      <c r="T31" s="13">
        <f>PL!S33</f>
        <v>180000</v>
      </c>
      <c r="U31" s="13">
        <f>PL!T33</f>
        <v>180000</v>
      </c>
      <c r="V31" s="13">
        <f>PL!U33</f>
        <v>180000</v>
      </c>
      <c r="W31" s="13">
        <f>PL!V33</f>
        <v>180000</v>
      </c>
      <c r="X31" s="13">
        <f>PL!W33</f>
        <v>180000</v>
      </c>
      <c r="Y31" s="13">
        <f>PL!X33</f>
        <v>180000</v>
      </c>
      <c r="Z31" s="13">
        <f>PL!Y33</f>
        <v>180000</v>
      </c>
      <c r="AA31" s="13">
        <f>PL!Z33</f>
        <v>180000</v>
      </c>
      <c r="AB31" s="13">
        <f>PL!AA33</f>
        <v>216000</v>
      </c>
      <c r="AC31" s="13">
        <f>PL!AB33</f>
        <v>216000</v>
      </c>
      <c r="AD31" s="13">
        <f>PL!AC33</f>
        <v>216000</v>
      </c>
      <c r="AE31" s="13">
        <f>PL!AD33</f>
        <v>216000</v>
      </c>
      <c r="AF31" s="13">
        <f>PL!AE33</f>
        <v>216000</v>
      </c>
      <c r="AG31" s="13">
        <f>PL!AF33</f>
        <v>216000</v>
      </c>
      <c r="AH31" s="13">
        <f>PL!AG33</f>
        <v>216000</v>
      </c>
      <c r="AI31" s="13">
        <f>PL!AH33</f>
        <v>216000</v>
      </c>
      <c r="AJ31" s="13">
        <f>PL!AI33</f>
        <v>216000</v>
      </c>
      <c r="AK31" s="13">
        <f>PL!AJ33</f>
        <v>216000</v>
      </c>
      <c r="AL31" s="13">
        <f>PL!AK33</f>
        <v>216000</v>
      </c>
      <c r="AM31" s="13">
        <f>PL!AL33</f>
        <v>216000</v>
      </c>
      <c r="AN31" s="13">
        <f>PL!AM33</f>
        <v>259200</v>
      </c>
      <c r="AO31" s="13">
        <f>PL!AN33</f>
        <v>259200</v>
      </c>
      <c r="AP31" s="13">
        <f>PL!AO33</f>
        <v>259200</v>
      </c>
      <c r="AQ31" s="13">
        <f>PL!AP33</f>
        <v>259200</v>
      </c>
      <c r="AR31" s="13">
        <f>PL!AQ33</f>
        <v>259200</v>
      </c>
      <c r="AS31" s="13">
        <f>PL!AR33</f>
        <v>259200</v>
      </c>
      <c r="AT31" s="13">
        <f>PL!AS33</f>
        <v>259200</v>
      </c>
      <c r="AU31" s="13">
        <f>PL!AT33</f>
        <v>259200</v>
      </c>
      <c r="AV31" s="13">
        <f>PL!AU33</f>
        <v>259200</v>
      </c>
      <c r="AW31" s="13">
        <f>PL!AV33</f>
        <v>259200</v>
      </c>
      <c r="AX31" s="13">
        <f>PL!AW33</f>
        <v>259200</v>
      </c>
      <c r="AY31" s="13">
        <f>PL!AX33</f>
        <v>259200</v>
      </c>
      <c r="AZ31" s="13">
        <f>PL!AY33</f>
        <v>311040</v>
      </c>
      <c r="BA31" s="13">
        <f>PL!AZ33</f>
        <v>311040</v>
      </c>
      <c r="BB31" s="13">
        <f>PL!BA33</f>
        <v>311040</v>
      </c>
      <c r="BC31" s="13">
        <f>PL!BB33</f>
        <v>311040</v>
      </c>
      <c r="BD31" s="13">
        <f>PL!BC33</f>
        <v>311040</v>
      </c>
      <c r="BE31" s="13">
        <f>PL!BD33</f>
        <v>311040</v>
      </c>
      <c r="BF31" s="13">
        <f>PL!BE33</f>
        <v>311040</v>
      </c>
      <c r="BG31" s="13">
        <f>PL!BF33</f>
        <v>311040</v>
      </c>
      <c r="BH31" s="13">
        <f>PL!BG33</f>
        <v>311040</v>
      </c>
      <c r="BI31" s="13">
        <f>PL!BH33</f>
        <v>311040</v>
      </c>
      <c r="BJ31" s="13">
        <f>PL!BI33</f>
        <v>311040</v>
      </c>
      <c r="BK31" s="13">
        <f>PL!BJ33</f>
        <v>311040</v>
      </c>
      <c r="BL31" s="13">
        <f>PL!BK33</f>
        <v>373248</v>
      </c>
      <c r="BM31" s="13">
        <f>PL!BL33</f>
        <v>373248</v>
      </c>
      <c r="BN31" s="13">
        <f>PL!BM33</f>
        <v>373248</v>
      </c>
      <c r="BO31" s="13">
        <f>PL!BN33</f>
        <v>373248</v>
      </c>
      <c r="BP31" s="13">
        <f>PL!BO33</f>
        <v>373248</v>
      </c>
      <c r="BQ31" s="13">
        <f>PL!BP33</f>
        <v>373248</v>
      </c>
      <c r="BR31" s="13">
        <f>PL!BQ33</f>
        <v>373248</v>
      </c>
      <c r="BS31" s="13">
        <f>PL!BR33</f>
        <v>373248</v>
      </c>
      <c r="BT31" s="13">
        <f>PL!BS33</f>
        <v>373248</v>
      </c>
      <c r="BU31" s="13">
        <f>PL!BT33</f>
        <v>373248</v>
      </c>
      <c r="BV31" s="13">
        <f>PL!BU33</f>
        <v>373248</v>
      </c>
      <c r="BW31" s="13">
        <f>PL!BV33</f>
        <v>373248</v>
      </c>
      <c r="BX31" s="13">
        <f>PL!BW33</f>
        <v>447897.59999999998</v>
      </c>
      <c r="BY31" s="13">
        <f>PL!BX33</f>
        <v>447897.59999999998</v>
      </c>
      <c r="BZ31" s="13">
        <f>PL!BY33</f>
        <v>447897.59999999998</v>
      </c>
      <c r="CA31" s="13">
        <f>PL!BZ33</f>
        <v>447897.59999999998</v>
      </c>
      <c r="CB31" s="13">
        <f>PL!CA33</f>
        <v>447897.59999999998</v>
      </c>
      <c r="CC31" s="13">
        <f>PL!CB33</f>
        <v>447897.59999999998</v>
      </c>
      <c r="CD31" s="13">
        <f>PL!CC33</f>
        <v>447897.59999999998</v>
      </c>
      <c r="CE31" s="13">
        <f>PL!CD33</f>
        <v>447897.59999999998</v>
      </c>
      <c r="CF31" s="13">
        <f>PL!CE33</f>
        <v>447897.59999999998</v>
      </c>
      <c r="CG31" s="13">
        <f>PL!CF33</f>
        <v>447897.59999999998</v>
      </c>
      <c r="CH31" s="13">
        <f>PL!CG33</f>
        <v>447897.59999999998</v>
      </c>
      <c r="CI31" s="13">
        <f>PL!CH33</f>
        <v>447897.59999999998</v>
      </c>
      <c r="CJ31" s="13">
        <f>PL!CI33</f>
        <v>537477.12</v>
      </c>
      <c r="CK31" s="13">
        <f>PL!CJ33</f>
        <v>537477.12</v>
      </c>
      <c r="CL31" s="13">
        <f>PL!CK33</f>
        <v>537477.12</v>
      </c>
      <c r="CM31" s="13">
        <f>PL!CL33</f>
        <v>537477.12</v>
      </c>
      <c r="CN31" s="13">
        <f>PL!CM33</f>
        <v>537477.12</v>
      </c>
      <c r="CO31" s="13">
        <f>PL!CN33</f>
        <v>537477.12</v>
      </c>
      <c r="CP31" s="13">
        <f>PL!CO33</f>
        <v>537477.12</v>
      </c>
      <c r="CQ31" s="13">
        <f>PL!CP33</f>
        <v>537477.12</v>
      </c>
      <c r="CR31" s="13">
        <f>PL!CQ33</f>
        <v>537477.12</v>
      </c>
      <c r="CS31" s="13">
        <f>PL!CR33</f>
        <v>537477.12</v>
      </c>
      <c r="CT31" s="13">
        <f>PL!CS33</f>
        <v>537477.12</v>
      </c>
      <c r="CU31" s="13">
        <f>PL!CT33</f>
        <v>537477.12</v>
      </c>
      <c r="CV31" s="13">
        <f>PL!CU33</f>
        <v>644972.54399999999</v>
      </c>
      <c r="CW31" s="13">
        <f>PL!CV33</f>
        <v>644972.54399999999</v>
      </c>
      <c r="CX31" s="13">
        <f>PL!CW33</f>
        <v>644972.54399999999</v>
      </c>
      <c r="CY31" s="13">
        <f>PL!CX33</f>
        <v>644972.54399999999</v>
      </c>
      <c r="CZ31" s="13">
        <f>PL!CY33</f>
        <v>644972.54399999999</v>
      </c>
      <c r="DA31" s="13">
        <f>PL!CZ33</f>
        <v>644972.54399999999</v>
      </c>
      <c r="DB31" s="13">
        <f>PL!DA33</f>
        <v>644972.54399999999</v>
      </c>
      <c r="DC31" s="13">
        <f>PL!DB33</f>
        <v>644972.54399999999</v>
      </c>
      <c r="DD31" s="13">
        <f>PL!DC33</f>
        <v>644972.54399999999</v>
      </c>
      <c r="DE31" s="13">
        <f>PL!DD33</f>
        <v>644972.54399999999</v>
      </c>
      <c r="DF31" s="13">
        <f>PL!DE33</f>
        <v>644972.54399999999</v>
      </c>
      <c r="DG31" s="13">
        <f>PL!DF33</f>
        <v>644972.54399999999</v>
      </c>
      <c r="DH31" s="13">
        <f>PL!DG33</f>
        <v>773967.05279999995</v>
      </c>
      <c r="DI31" s="13">
        <f>PL!DH33</f>
        <v>773967.05279999995</v>
      </c>
      <c r="DJ31" s="13">
        <f>PL!DI33</f>
        <v>773967.05279999995</v>
      </c>
      <c r="DK31" s="13">
        <f>PL!DJ33</f>
        <v>773967.05279999995</v>
      </c>
      <c r="DL31" s="13">
        <f>PL!DK33</f>
        <v>773967.05279999995</v>
      </c>
      <c r="DM31" s="13">
        <f>PL!DL33</f>
        <v>773967.05279999995</v>
      </c>
      <c r="DN31" s="13">
        <f>PL!DM33</f>
        <v>773967.05279999995</v>
      </c>
      <c r="DO31" s="13">
        <f>PL!DN33</f>
        <v>773967.05279999995</v>
      </c>
      <c r="DP31" s="13">
        <f>PL!DO33</f>
        <v>773967.05279999995</v>
      </c>
      <c r="DQ31" s="13">
        <f>PL!DP33</f>
        <v>773967.05279999995</v>
      </c>
      <c r="DR31" s="14">
        <f>PL!DQ33</f>
        <v>773967.05279999995</v>
      </c>
    </row>
    <row r="32" spans="1:122" s="4" customFormat="1" ht="18" customHeight="1" x14ac:dyDescent="0.3">
      <c r="A32" s="155">
        <v>12503</v>
      </c>
      <c r="B32" s="22" t="s">
        <v>64</v>
      </c>
      <c r="C32" s="13">
        <f>'Модель кредитования'!B16</f>
        <v>0</v>
      </c>
      <c r="D32" s="13">
        <f>'Модель кредитования'!C16</f>
        <v>0</v>
      </c>
      <c r="E32" s="13">
        <f>'Модель кредитования'!D16</f>
        <v>0</v>
      </c>
      <c r="F32" s="13">
        <f>'Модель кредитования'!E16</f>
        <v>645833.33333333337</v>
      </c>
      <c r="G32" s="13">
        <f>'Модель кредитования'!F16</f>
        <v>639105.90277777775</v>
      </c>
      <c r="H32" s="13">
        <f>'Модель кредитования'!G16</f>
        <v>632378.47222222213</v>
      </c>
      <c r="I32" s="13">
        <f>'Модель кредитования'!H16</f>
        <v>625651.04166666663</v>
      </c>
      <c r="J32" s="13">
        <f>'Модель кредитования'!I16</f>
        <v>618923.61111111101</v>
      </c>
      <c r="K32" s="13">
        <f>'Модель кредитования'!J16</f>
        <v>612196.18055555539</v>
      </c>
      <c r="L32" s="13">
        <f>'Модель кредитования'!K16</f>
        <v>605468.74999999977</v>
      </c>
      <c r="M32" s="13">
        <f>'Модель кредитования'!L16</f>
        <v>598741.31944444415</v>
      </c>
      <c r="N32" s="13">
        <f>'Модель кредитования'!M16</f>
        <v>3592013.8888888885</v>
      </c>
      <c r="O32" s="13">
        <f>'Модель кредитования'!N16</f>
        <v>3522786.458333333</v>
      </c>
      <c r="P32" s="13">
        <f>'Модель кредитования'!O16</f>
        <v>3453559.0277777775</v>
      </c>
      <c r="Q32" s="13">
        <f>'Модель кредитования'!P16</f>
        <v>3384331.5972222225</v>
      </c>
      <c r="R32" s="13">
        <f>'Модель кредитования'!Q16</f>
        <v>3315104.166666667</v>
      </c>
      <c r="S32" s="13">
        <f>'Модель кредитования'!R16</f>
        <v>3245876.736111111</v>
      </c>
      <c r="T32" s="13">
        <f>'Модель кредитования'!S16</f>
        <v>3176649.305555556</v>
      </c>
      <c r="U32" s="13">
        <f>'Модель кредитования'!T16</f>
        <v>3107421.8750000005</v>
      </c>
      <c r="V32" s="13">
        <f>'Модель кредитования'!U16</f>
        <v>3038194.4444444454</v>
      </c>
      <c r="W32" s="13">
        <f>'Модель кредитования'!V16</f>
        <v>2968967.0138888899</v>
      </c>
      <c r="X32" s="13">
        <f>'Модель кредитования'!W16</f>
        <v>2899739.583333334</v>
      </c>
      <c r="Y32" s="13">
        <f>'Модель кредитования'!X16</f>
        <v>2830512.1527777785</v>
      </c>
      <c r="Z32" s="13">
        <f>'Модель кредитования'!Y16</f>
        <v>2761284.7222222229</v>
      </c>
      <c r="AA32" s="13">
        <f>'Модель кредитования'!Z16</f>
        <v>2692057.2916666679</v>
      </c>
      <c r="AB32" s="13">
        <f>'Модель кредитования'!AA16</f>
        <v>2622829.8611111124</v>
      </c>
      <c r="AC32" s="13">
        <f>'Модель кредитования'!AB16</f>
        <v>2553602.4305555569</v>
      </c>
      <c r="AD32" s="13">
        <f>'Модель кредитования'!AC16</f>
        <v>2484375.0000000014</v>
      </c>
      <c r="AE32" s="13">
        <f>'Модель кредитования'!AD16</f>
        <v>2415147.5694444454</v>
      </c>
      <c r="AF32" s="13">
        <f>'Модель кредитования'!AE16</f>
        <v>2345920.1388888899</v>
      </c>
      <c r="AG32" s="13">
        <f>'Модель кредитования'!AF16</f>
        <v>2276692.7083333344</v>
      </c>
      <c r="AH32" s="13">
        <f>'Модель кредитования'!AG16</f>
        <v>2207465.2777777789</v>
      </c>
      <c r="AI32" s="13">
        <f>'Модель кредитования'!AH16</f>
        <v>2138237.8472222229</v>
      </c>
      <c r="AJ32" s="13">
        <f>'Модель кредитования'!AI16</f>
        <v>2069010.4166666674</v>
      </c>
      <c r="AK32" s="13">
        <f>'Модель кредитования'!AJ16</f>
        <v>1999782.9861111117</v>
      </c>
      <c r="AL32" s="13">
        <f>'Модель кредитования'!AK16</f>
        <v>4534722.2222222229</v>
      </c>
      <c r="AM32" s="13">
        <f>'Модель кредитования'!AL16</f>
        <v>4438368.055555556</v>
      </c>
      <c r="AN32" s="13">
        <f>'Модель кредитования'!AM16</f>
        <v>4342013.8888888899</v>
      </c>
      <c r="AO32" s="13">
        <f>'Модель кредитования'!AN16</f>
        <v>4245659.7222222229</v>
      </c>
      <c r="AP32" s="13">
        <f>'Модель кредитования'!AO16</f>
        <v>4149305.555555556</v>
      </c>
      <c r="AQ32" s="13">
        <f>'Модель кредитования'!AP16</f>
        <v>4052951.3888888895</v>
      </c>
      <c r="AR32" s="13">
        <f>'Модель кредитования'!AQ16</f>
        <v>3956597.2222222229</v>
      </c>
      <c r="AS32" s="13">
        <f>'Модель кредитования'!AR16</f>
        <v>3860243.055555556</v>
      </c>
      <c r="AT32" s="13">
        <f>'Модель кредитования'!AS16</f>
        <v>3763888.8888888899</v>
      </c>
      <c r="AU32" s="13">
        <f>'Модель кредитования'!AT16</f>
        <v>3667534.7222222229</v>
      </c>
      <c r="AV32" s="13">
        <f>'Модель кредитования'!AU16</f>
        <v>3571180.5555555569</v>
      </c>
      <c r="AW32" s="13">
        <f>'Модель кредитования'!AV16</f>
        <v>3474826.3888888899</v>
      </c>
      <c r="AX32" s="13">
        <f>'Модель кредитования'!AW16</f>
        <v>3378472.2222222239</v>
      </c>
      <c r="AY32" s="13">
        <f>'Модель кредитования'!AX16</f>
        <v>3282118.0555555574</v>
      </c>
      <c r="AZ32" s="13">
        <f>'Модель кредитования'!AY16</f>
        <v>3185763.8888888909</v>
      </c>
      <c r="BA32" s="13">
        <f>'Модель кредитования'!AZ16</f>
        <v>3089409.7222222239</v>
      </c>
      <c r="BB32" s="13">
        <f>'Модель кредитования'!BA16</f>
        <v>2993055.5555555578</v>
      </c>
      <c r="BC32" s="13">
        <f>'Модель кредитования'!BB16</f>
        <v>2896701.3888888909</v>
      </c>
      <c r="BD32" s="13">
        <f>'Модель кредитования'!BC16</f>
        <v>2800347.2222222243</v>
      </c>
      <c r="BE32" s="13">
        <f>'Модель кредитования'!BD16</f>
        <v>2703993.0555555583</v>
      </c>
      <c r="BF32" s="13">
        <f>'Модель кредитования'!BE16</f>
        <v>2607638.8888888918</v>
      </c>
      <c r="BG32" s="13">
        <f>'Модель кредитования'!BF16</f>
        <v>2511284.7222222253</v>
      </c>
      <c r="BH32" s="13">
        <f>'Модель кредитования'!BG16</f>
        <v>2414930.5555555588</v>
      </c>
      <c r="BI32" s="13">
        <f>'Модель кредитования'!BH16</f>
        <v>2318576.3888888918</v>
      </c>
      <c r="BJ32" s="13">
        <f>'Модель кредитования'!BI16</f>
        <v>2222222.2222222253</v>
      </c>
      <c r="BK32" s="13">
        <f>'Модель кредитования'!BJ16</f>
        <v>2188368.0555555578</v>
      </c>
      <c r="BL32" s="13">
        <f>'Модель кредитования'!BK16</f>
        <v>2154513.8888888909</v>
      </c>
      <c r="BM32" s="13">
        <f>'Модель кредитования'!BL16</f>
        <v>2120659.7222222243</v>
      </c>
      <c r="BN32" s="13">
        <f>'Модель кредитования'!BM16</f>
        <v>2086805.5555555581</v>
      </c>
      <c r="BO32" s="13">
        <f>'Модель кредитования'!BN16</f>
        <v>2052951.3888888913</v>
      </c>
      <c r="BP32" s="13">
        <f>'Модель кредитования'!BO16</f>
        <v>2019097.2222222248</v>
      </c>
      <c r="BQ32" s="13">
        <f>'Модель кредитования'!BP16</f>
        <v>1985243.0555555583</v>
      </c>
      <c r="BR32" s="13">
        <f>'Модель кредитования'!BQ16</f>
        <v>1951388.8888888918</v>
      </c>
      <c r="BS32" s="13">
        <f>'Модель кредитования'!BR16</f>
        <v>1917534.7222222253</v>
      </c>
      <c r="BT32" s="13">
        <f>'Модель кредитования'!BS16</f>
        <v>1883680.5555555588</v>
      </c>
      <c r="BU32" s="13">
        <f>'Модель кредитования'!BT16</f>
        <v>1849826.388888892</v>
      </c>
      <c r="BV32" s="13">
        <f>'Модель кредитования'!BU16</f>
        <v>1815972.2222222255</v>
      </c>
      <c r="BW32" s="13">
        <f>'Модель кредитования'!BV16</f>
        <v>1782118.055555559</v>
      </c>
      <c r="BX32" s="13">
        <f>'Модель кредитования'!BW16</f>
        <v>1748263.8888888923</v>
      </c>
      <c r="BY32" s="13">
        <f>'Модель кредитования'!BX16</f>
        <v>1714409.7222222257</v>
      </c>
      <c r="BZ32" s="13">
        <f>'Модель кредитования'!BY16</f>
        <v>1680555.5555555592</v>
      </c>
      <c r="CA32" s="13">
        <f>'Модель кредитования'!BZ16</f>
        <v>1646701.3888888927</v>
      </c>
      <c r="CB32" s="13">
        <f>'Модель кредитования'!CA16</f>
        <v>1612847.222222226</v>
      </c>
      <c r="CC32" s="13">
        <f>'Модель кредитования'!CB16</f>
        <v>1578993.0555555595</v>
      </c>
      <c r="CD32" s="13">
        <f>'Модель кредитования'!CC16</f>
        <v>1545138.888888893</v>
      </c>
      <c r="CE32" s="13">
        <f>'Модель кредитования'!CD16</f>
        <v>1511284.7222222262</v>
      </c>
      <c r="CF32" s="13">
        <f>'Модель кредитования'!CE16</f>
        <v>1477430.5555555592</v>
      </c>
      <c r="CG32" s="13">
        <f>'Модель кредитования'!CF16</f>
        <v>1443576.3888888927</v>
      </c>
      <c r="CH32" s="13">
        <f>'Модель кредитования'!CG16</f>
        <v>1409722.222222226</v>
      </c>
      <c r="CI32" s="13">
        <f>'Модель кредитования'!CH16</f>
        <v>1375868.0555555592</v>
      </c>
      <c r="CJ32" s="13">
        <f>'Модель кредитования'!CI16</f>
        <v>1342013.8888888927</v>
      </c>
      <c r="CK32" s="13">
        <f>'Модель кредитования'!CJ16</f>
        <v>1308159.7222222257</v>
      </c>
      <c r="CL32" s="13">
        <f>'Модель кредитования'!CK16</f>
        <v>1274305.555555559</v>
      </c>
      <c r="CM32" s="13">
        <f>'Модель кредитования'!CL16</f>
        <v>1240451.3888888925</v>
      </c>
      <c r="CN32" s="13">
        <f>'Модель кредитования'!CM16</f>
        <v>1206597.2222222257</v>
      </c>
      <c r="CO32" s="13">
        <f>'Модель кредитования'!CN16</f>
        <v>1172743.0555555588</v>
      </c>
      <c r="CP32" s="13">
        <f>'Модель кредитования'!CO16</f>
        <v>1138888.8888888923</v>
      </c>
      <c r="CQ32" s="13">
        <f>'Модель кредитования'!CP16</f>
        <v>1105034.7222222255</v>
      </c>
      <c r="CR32" s="13">
        <f>'Модель кредитования'!CQ16</f>
        <v>1071180.5555555588</v>
      </c>
      <c r="CS32" s="13">
        <f>'Модель кредитования'!CR16</f>
        <v>1037326.388888892</v>
      </c>
      <c r="CT32" s="13">
        <f>'Модель кредитования'!CS16</f>
        <v>1003472.2222222254</v>
      </c>
      <c r="CU32" s="13">
        <f>'Модель кредитования'!CT16</f>
        <v>969618.05555555865</v>
      </c>
      <c r="CV32" s="13">
        <f>'Модель кредитования'!CU16</f>
        <v>935763.8888888919</v>
      </c>
      <c r="CW32" s="13">
        <f>'Модель кредитования'!CV16</f>
        <v>901909.72222222516</v>
      </c>
      <c r="CX32" s="13">
        <f>'Модель кредитования'!CW16</f>
        <v>868055.55555555911</v>
      </c>
      <c r="CY32" s="13">
        <f>'Модель кредитования'!CX16</f>
        <v>840928.81944444787</v>
      </c>
      <c r="CZ32" s="13">
        <f>'Модель кредитования'!CY16</f>
        <v>813802.08333333675</v>
      </c>
      <c r="DA32" s="13">
        <f>'Модель кредитования'!CZ16</f>
        <v>786675.34722222562</v>
      </c>
      <c r="DB32" s="13">
        <f>'Модель кредитования'!DA16</f>
        <v>759548.61111111438</v>
      </c>
      <c r="DC32" s="13">
        <f>'Модель кредитования'!DB16</f>
        <v>732421.87500000326</v>
      </c>
      <c r="DD32" s="13">
        <f>'Модель кредитования'!DC16</f>
        <v>705295.13888889214</v>
      </c>
      <c r="DE32" s="13">
        <f>'Модель кредитования'!DD16</f>
        <v>678168.40277778101</v>
      </c>
      <c r="DF32" s="13">
        <f>'Модель кредитования'!DE16</f>
        <v>651041.66666666989</v>
      </c>
      <c r="DG32" s="13">
        <f>'Модель кредитования'!DF16</f>
        <v>623914.93055555888</v>
      </c>
      <c r="DH32" s="13">
        <f>'Модель кредитования'!DG16</f>
        <v>596788.19444444776</v>
      </c>
      <c r="DI32" s="13">
        <f>'Модель кредитования'!DH16</f>
        <v>569661.45833333663</v>
      </c>
      <c r="DJ32" s="13">
        <f>'Модель кредитования'!DI16</f>
        <v>542534.72222222562</v>
      </c>
      <c r="DK32" s="13">
        <f>'Модель кредитования'!DJ16</f>
        <v>515407.9861111145</v>
      </c>
      <c r="DL32" s="13">
        <f>'Модель кредитования'!DK16</f>
        <v>488281.25000000343</v>
      </c>
      <c r="DM32" s="13">
        <f>'Модель кредитования'!DL16</f>
        <v>461154.51388889231</v>
      </c>
      <c r="DN32" s="13">
        <f>'Модель кредитования'!DM16</f>
        <v>434027.77777778124</v>
      </c>
      <c r="DO32" s="13">
        <f>'Модель кредитования'!DN16</f>
        <v>406901.04166667018</v>
      </c>
      <c r="DP32" s="13">
        <f>'Модель кредитования'!DO16</f>
        <v>379774.30555555905</v>
      </c>
      <c r="DQ32" s="13">
        <f>'Модель кредитования'!DP16</f>
        <v>352647.56944444799</v>
      </c>
      <c r="DR32" s="14">
        <f>'Модель кредитования'!DQ16</f>
        <v>325520.83333333686</v>
      </c>
    </row>
    <row r="33" spans="1:122" s="4" customFormat="1" ht="18" customHeight="1" x14ac:dyDescent="0.3">
      <c r="A33" s="155">
        <v>12504</v>
      </c>
      <c r="B33" s="22" t="s">
        <v>65</v>
      </c>
      <c r="C33" s="13">
        <f t="shared" si="485"/>
        <v>160000</v>
      </c>
      <c r="D33" s="13">
        <f>PL!C35</f>
        <v>200000</v>
      </c>
      <c r="E33" s="13">
        <f>PL!D35</f>
        <v>200000</v>
      </c>
      <c r="F33" s="13">
        <f>PL!E35</f>
        <v>200000</v>
      </c>
      <c r="G33" s="13">
        <f>PL!F35</f>
        <v>200000</v>
      </c>
      <c r="H33" s="13">
        <f>PL!G35</f>
        <v>200000</v>
      </c>
      <c r="I33" s="13">
        <f>PL!H35</f>
        <v>200000</v>
      </c>
      <c r="J33" s="13">
        <f>PL!I35</f>
        <v>200000</v>
      </c>
      <c r="K33" s="13">
        <f>PL!J35</f>
        <v>200000</v>
      </c>
      <c r="L33" s="13">
        <f>PL!K35</f>
        <v>200000</v>
      </c>
      <c r="M33" s="13">
        <f>PL!L35</f>
        <v>200000</v>
      </c>
      <c r="N33" s="13">
        <f>PL!M35</f>
        <v>200000</v>
      </c>
      <c r="O33" s="13">
        <f>PL!N35</f>
        <v>200000</v>
      </c>
      <c r="P33" s="13">
        <f>PL!O35</f>
        <v>240000</v>
      </c>
      <c r="Q33" s="13">
        <f>PL!P35</f>
        <v>240000</v>
      </c>
      <c r="R33" s="13">
        <f>PL!Q35</f>
        <v>240000</v>
      </c>
      <c r="S33" s="13">
        <f>PL!R35</f>
        <v>240000</v>
      </c>
      <c r="T33" s="13">
        <f>PL!S35</f>
        <v>240000</v>
      </c>
      <c r="U33" s="13">
        <f>PL!T35</f>
        <v>240000</v>
      </c>
      <c r="V33" s="13">
        <f>PL!U35</f>
        <v>240000</v>
      </c>
      <c r="W33" s="13">
        <f>PL!V35</f>
        <v>240000</v>
      </c>
      <c r="X33" s="13">
        <f>PL!W35</f>
        <v>240000</v>
      </c>
      <c r="Y33" s="13">
        <f>PL!X35</f>
        <v>240000</v>
      </c>
      <c r="Z33" s="13">
        <f>PL!Y35</f>
        <v>240000</v>
      </c>
      <c r="AA33" s="13">
        <f>PL!Z35</f>
        <v>240000</v>
      </c>
      <c r="AB33" s="13">
        <f>PL!AA35</f>
        <v>288000</v>
      </c>
      <c r="AC33" s="13">
        <f>PL!AB35</f>
        <v>288000</v>
      </c>
      <c r="AD33" s="13">
        <f>PL!AC35</f>
        <v>288000</v>
      </c>
      <c r="AE33" s="13">
        <f>PL!AD35</f>
        <v>288000</v>
      </c>
      <c r="AF33" s="13">
        <f>PL!AE35</f>
        <v>288000</v>
      </c>
      <c r="AG33" s="13">
        <f>PL!AF35</f>
        <v>288000</v>
      </c>
      <c r="AH33" s="13">
        <f>PL!AG35</f>
        <v>288000</v>
      </c>
      <c r="AI33" s="13">
        <f>PL!AH35</f>
        <v>288000</v>
      </c>
      <c r="AJ33" s="13">
        <f>PL!AI35</f>
        <v>288000</v>
      </c>
      <c r="AK33" s="13">
        <f>PL!AJ35</f>
        <v>288000</v>
      </c>
      <c r="AL33" s="13">
        <f>PL!AK35</f>
        <v>288000</v>
      </c>
      <c r="AM33" s="13">
        <f>PL!AL35</f>
        <v>288000</v>
      </c>
      <c r="AN33" s="13">
        <f>PL!AM35</f>
        <v>345600</v>
      </c>
      <c r="AO33" s="13">
        <f>PL!AN35</f>
        <v>345600</v>
      </c>
      <c r="AP33" s="13">
        <f>PL!AO35</f>
        <v>345600</v>
      </c>
      <c r="AQ33" s="13">
        <f>PL!AP35</f>
        <v>345600</v>
      </c>
      <c r="AR33" s="13">
        <f>PL!AQ35</f>
        <v>345600</v>
      </c>
      <c r="AS33" s="13">
        <f>PL!AR35</f>
        <v>345600</v>
      </c>
      <c r="AT33" s="13">
        <f>PL!AS35</f>
        <v>345600</v>
      </c>
      <c r="AU33" s="13">
        <f>PL!AT35</f>
        <v>345600</v>
      </c>
      <c r="AV33" s="13">
        <f>PL!AU35</f>
        <v>345600</v>
      </c>
      <c r="AW33" s="13">
        <f>PL!AV35</f>
        <v>345600</v>
      </c>
      <c r="AX33" s="13">
        <f>PL!AW35</f>
        <v>345600</v>
      </c>
      <c r="AY33" s="13">
        <f>PL!AX35</f>
        <v>345600</v>
      </c>
      <c r="AZ33" s="13">
        <f>PL!AY35</f>
        <v>414720</v>
      </c>
      <c r="BA33" s="13">
        <f>PL!AZ35</f>
        <v>414720</v>
      </c>
      <c r="BB33" s="13">
        <f>PL!BA35</f>
        <v>414720</v>
      </c>
      <c r="BC33" s="13">
        <f>PL!BB35</f>
        <v>414720</v>
      </c>
      <c r="BD33" s="13">
        <f>PL!BC35</f>
        <v>414720</v>
      </c>
      <c r="BE33" s="13">
        <f>PL!BD35</f>
        <v>414720</v>
      </c>
      <c r="BF33" s="13">
        <f>PL!BE35</f>
        <v>414720</v>
      </c>
      <c r="BG33" s="13">
        <f>PL!BF35</f>
        <v>414720</v>
      </c>
      <c r="BH33" s="13">
        <f>PL!BG35</f>
        <v>414720</v>
      </c>
      <c r="BI33" s="13">
        <f>PL!BH35</f>
        <v>414720</v>
      </c>
      <c r="BJ33" s="13">
        <f>PL!BI35</f>
        <v>414720</v>
      </c>
      <c r="BK33" s="13">
        <f>PL!BJ35</f>
        <v>414720</v>
      </c>
      <c r="BL33" s="13">
        <f>PL!BK35</f>
        <v>497664</v>
      </c>
      <c r="BM33" s="13">
        <f>PL!BL35</f>
        <v>497664</v>
      </c>
      <c r="BN33" s="13">
        <f>PL!BM35</f>
        <v>497664</v>
      </c>
      <c r="BO33" s="13">
        <f>PL!BN35</f>
        <v>497664</v>
      </c>
      <c r="BP33" s="13">
        <f>PL!BO35</f>
        <v>497664</v>
      </c>
      <c r="BQ33" s="13">
        <f>PL!BP35</f>
        <v>497664</v>
      </c>
      <c r="BR33" s="13">
        <f>PL!BQ35</f>
        <v>497664</v>
      </c>
      <c r="BS33" s="13">
        <f>PL!BR35</f>
        <v>497664</v>
      </c>
      <c r="BT33" s="13">
        <f>PL!BS35</f>
        <v>497664</v>
      </c>
      <c r="BU33" s="13">
        <f>PL!BT35</f>
        <v>497664</v>
      </c>
      <c r="BV33" s="13">
        <f>PL!BU35</f>
        <v>497664</v>
      </c>
      <c r="BW33" s="13">
        <f>PL!BV35</f>
        <v>497664</v>
      </c>
      <c r="BX33" s="13">
        <f>PL!BW35</f>
        <v>597196.79999999993</v>
      </c>
      <c r="BY33" s="13">
        <f>PL!BX35</f>
        <v>597196.79999999993</v>
      </c>
      <c r="BZ33" s="13">
        <f>PL!BY35</f>
        <v>597196.79999999993</v>
      </c>
      <c r="CA33" s="13">
        <f>PL!BZ35</f>
        <v>597196.79999999993</v>
      </c>
      <c r="CB33" s="13">
        <f>PL!CA35</f>
        <v>597196.79999999993</v>
      </c>
      <c r="CC33" s="13">
        <f>PL!CB35</f>
        <v>597196.79999999993</v>
      </c>
      <c r="CD33" s="13">
        <f>PL!CC35</f>
        <v>597196.79999999993</v>
      </c>
      <c r="CE33" s="13">
        <f>PL!CD35</f>
        <v>597196.79999999993</v>
      </c>
      <c r="CF33" s="13">
        <f>PL!CE35</f>
        <v>597196.79999999993</v>
      </c>
      <c r="CG33" s="13">
        <f>PL!CF35</f>
        <v>597196.79999999993</v>
      </c>
      <c r="CH33" s="13">
        <f>PL!CG35</f>
        <v>597196.79999999993</v>
      </c>
      <c r="CI33" s="13">
        <f>PL!CH35</f>
        <v>597196.79999999993</v>
      </c>
      <c r="CJ33" s="13">
        <f>PL!CI35</f>
        <v>716636.15999999992</v>
      </c>
      <c r="CK33" s="13">
        <f>PL!CJ35</f>
        <v>716636.15999999992</v>
      </c>
      <c r="CL33" s="13">
        <f>PL!CK35</f>
        <v>716636.15999999992</v>
      </c>
      <c r="CM33" s="13">
        <f>PL!CL35</f>
        <v>716636.15999999992</v>
      </c>
      <c r="CN33" s="13">
        <f>PL!CM35</f>
        <v>716636.15999999992</v>
      </c>
      <c r="CO33" s="13">
        <f>PL!CN35</f>
        <v>716636.15999999992</v>
      </c>
      <c r="CP33" s="13">
        <f>PL!CO35</f>
        <v>716636.15999999992</v>
      </c>
      <c r="CQ33" s="13">
        <f>PL!CP35</f>
        <v>716636.15999999992</v>
      </c>
      <c r="CR33" s="13">
        <f>PL!CQ35</f>
        <v>716636.15999999992</v>
      </c>
      <c r="CS33" s="13">
        <f>PL!CR35</f>
        <v>716636.15999999992</v>
      </c>
      <c r="CT33" s="13">
        <f>PL!CS35</f>
        <v>716636.15999999992</v>
      </c>
      <c r="CU33" s="13">
        <f>PL!CT35</f>
        <v>716636.15999999992</v>
      </c>
      <c r="CV33" s="13">
        <f>PL!CU35</f>
        <v>859963.39199999988</v>
      </c>
      <c r="CW33" s="13">
        <f>PL!CV35</f>
        <v>859963.39199999988</v>
      </c>
      <c r="CX33" s="13">
        <f>PL!CW35</f>
        <v>859963.39199999988</v>
      </c>
      <c r="CY33" s="13">
        <f>PL!CX35</f>
        <v>859963.39199999988</v>
      </c>
      <c r="CZ33" s="13">
        <f>PL!CY35</f>
        <v>859963.39199999988</v>
      </c>
      <c r="DA33" s="13">
        <f>PL!CZ35</f>
        <v>859963.39199999988</v>
      </c>
      <c r="DB33" s="13">
        <f>PL!DA35</f>
        <v>859963.39199999988</v>
      </c>
      <c r="DC33" s="13">
        <f>PL!DB35</f>
        <v>859963.39199999988</v>
      </c>
      <c r="DD33" s="13">
        <f>PL!DC35</f>
        <v>859963.39199999988</v>
      </c>
      <c r="DE33" s="13">
        <f>PL!DD35</f>
        <v>859963.39199999988</v>
      </c>
      <c r="DF33" s="13">
        <f>PL!DE35</f>
        <v>859963.39199999988</v>
      </c>
      <c r="DG33" s="13">
        <f>PL!DF35</f>
        <v>859963.39199999988</v>
      </c>
      <c r="DH33" s="13">
        <f>PL!DG35</f>
        <v>1031956.0703999999</v>
      </c>
      <c r="DI33" s="13">
        <f>PL!DH35</f>
        <v>1031956.0703999999</v>
      </c>
      <c r="DJ33" s="13">
        <f>PL!DI35</f>
        <v>1031956.0703999999</v>
      </c>
      <c r="DK33" s="13">
        <f>PL!DJ35</f>
        <v>1031956.0703999999</v>
      </c>
      <c r="DL33" s="13">
        <f>PL!DK35</f>
        <v>1031956.0703999999</v>
      </c>
      <c r="DM33" s="13">
        <f>PL!DL35</f>
        <v>1031956.0703999999</v>
      </c>
      <c r="DN33" s="13">
        <f>PL!DM35</f>
        <v>1031956.0703999999</v>
      </c>
      <c r="DO33" s="13">
        <f>PL!DN35</f>
        <v>1031956.0703999999</v>
      </c>
      <c r="DP33" s="13">
        <f>PL!DO35</f>
        <v>1031956.0703999999</v>
      </c>
      <c r="DQ33" s="13">
        <f>PL!DP35</f>
        <v>1031956.0703999999</v>
      </c>
      <c r="DR33" s="14">
        <f>PL!DQ35</f>
        <v>1031956.0703999999</v>
      </c>
    </row>
    <row r="34" spans="1:122" s="4" customFormat="1" ht="18" customHeight="1" x14ac:dyDescent="0.3">
      <c r="A34" s="155">
        <v>12505</v>
      </c>
      <c r="B34" s="22" t="s">
        <v>66</v>
      </c>
      <c r="C34" s="13">
        <f t="shared" si="485"/>
        <v>144000</v>
      </c>
      <c r="D34" s="13">
        <f>PL!C36</f>
        <v>180000</v>
      </c>
      <c r="E34" s="13">
        <f>PL!D36</f>
        <v>180000</v>
      </c>
      <c r="F34" s="13">
        <f>PL!E36</f>
        <v>180000</v>
      </c>
      <c r="G34" s="13">
        <f>PL!F36</f>
        <v>180000</v>
      </c>
      <c r="H34" s="13">
        <f>PL!G36</f>
        <v>180000</v>
      </c>
      <c r="I34" s="13">
        <f>PL!H36</f>
        <v>180000</v>
      </c>
      <c r="J34" s="13">
        <f>PL!I36</f>
        <v>180000</v>
      </c>
      <c r="K34" s="13">
        <f>PL!J36</f>
        <v>180000</v>
      </c>
      <c r="L34" s="13">
        <f>PL!K36</f>
        <v>180000</v>
      </c>
      <c r="M34" s="13">
        <f>PL!L36</f>
        <v>180000</v>
      </c>
      <c r="N34" s="13">
        <f>PL!M36</f>
        <v>180000</v>
      </c>
      <c r="O34" s="13">
        <f>PL!N36</f>
        <v>180000</v>
      </c>
      <c r="P34" s="13">
        <f>PL!O36</f>
        <v>216000</v>
      </c>
      <c r="Q34" s="13">
        <f>PL!P36</f>
        <v>216000</v>
      </c>
      <c r="R34" s="13">
        <f>PL!Q36</f>
        <v>216000</v>
      </c>
      <c r="S34" s="13">
        <f>PL!R36</f>
        <v>216000</v>
      </c>
      <c r="T34" s="13">
        <f>PL!S36</f>
        <v>216000</v>
      </c>
      <c r="U34" s="13">
        <f>PL!T36</f>
        <v>216000</v>
      </c>
      <c r="V34" s="13">
        <f>PL!U36</f>
        <v>216000</v>
      </c>
      <c r="W34" s="13">
        <f>PL!V36</f>
        <v>216000</v>
      </c>
      <c r="X34" s="13">
        <f>PL!W36</f>
        <v>216000</v>
      </c>
      <c r="Y34" s="13">
        <f>PL!X36</f>
        <v>216000</v>
      </c>
      <c r="Z34" s="13">
        <f>PL!Y36</f>
        <v>216000</v>
      </c>
      <c r="AA34" s="13">
        <f>PL!Z36</f>
        <v>216000</v>
      </c>
      <c r="AB34" s="13">
        <f>PL!AA36</f>
        <v>259200</v>
      </c>
      <c r="AC34" s="13">
        <f>PL!AB36</f>
        <v>259200</v>
      </c>
      <c r="AD34" s="13">
        <f>PL!AC36</f>
        <v>259200</v>
      </c>
      <c r="AE34" s="13">
        <f>PL!AD36</f>
        <v>259200</v>
      </c>
      <c r="AF34" s="13">
        <f>PL!AE36</f>
        <v>259200</v>
      </c>
      <c r="AG34" s="13">
        <f>PL!AF36</f>
        <v>259200</v>
      </c>
      <c r="AH34" s="13">
        <f>PL!AG36</f>
        <v>259200</v>
      </c>
      <c r="AI34" s="13">
        <f>PL!AH36</f>
        <v>259200</v>
      </c>
      <c r="AJ34" s="13">
        <f>PL!AI36</f>
        <v>259200</v>
      </c>
      <c r="AK34" s="13">
        <f>PL!AJ36</f>
        <v>259200</v>
      </c>
      <c r="AL34" s="13">
        <f>PL!AK36</f>
        <v>259200</v>
      </c>
      <c r="AM34" s="13">
        <f>PL!AL36</f>
        <v>259200</v>
      </c>
      <c r="AN34" s="13">
        <f>PL!AM36</f>
        <v>311040</v>
      </c>
      <c r="AO34" s="13">
        <f>PL!AN36</f>
        <v>311040</v>
      </c>
      <c r="AP34" s="13">
        <f>PL!AO36</f>
        <v>311040</v>
      </c>
      <c r="AQ34" s="13">
        <f>PL!AP36</f>
        <v>311040</v>
      </c>
      <c r="AR34" s="13">
        <f>PL!AQ36</f>
        <v>311040</v>
      </c>
      <c r="AS34" s="13">
        <f>PL!AR36</f>
        <v>311040</v>
      </c>
      <c r="AT34" s="13">
        <f>PL!AS36</f>
        <v>311040</v>
      </c>
      <c r="AU34" s="13">
        <f>PL!AT36</f>
        <v>311040</v>
      </c>
      <c r="AV34" s="13">
        <f>PL!AU36</f>
        <v>311040</v>
      </c>
      <c r="AW34" s="13">
        <f>PL!AV36</f>
        <v>311040</v>
      </c>
      <c r="AX34" s="13">
        <f>PL!AW36</f>
        <v>311040</v>
      </c>
      <c r="AY34" s="13">
        <f>PL!AX36</f>
        <v>311040</v>
      </c>
      <c r="AZ34" s="13">
        <f>PL!AY36</f>
        <v>373248</v>
      </c>
      <c r="BA34" s="13">
        <f>PL!AZ36</f>
        <v>373248</v>
      </c>
      <c r="BB34" s="13">
        <f>PL!BA36</f>
        <v>373248</v>
      </c>
      <c r="BC34" s="13">
        <f>PL!BB36</f>
        <v>373248</v>
      </c>
      <c r="BD34" s="13">
        <f>PL!BC36</f>
        <v>373248</v>
      </c>
      <c r="BE34" s="13">
        <f>PL!BD36</f>
        <v>373248</v>
      </c>
      <c r="BF34" s="13">
        <f>PL!BE36</f>
        <v>373248</v>
      </c>
      <c r="BG34" s="13">
        <f>PL!BF36</f>
        <v>373248</v>
      </c>
      <c r="BH34" s="13">
        <f>PL!BG36</f>
        <v>373248</v>
      </c>
      <c r="BI34" s="13">
        <f>PL!BH36</f>
        <v>373248</v>
      </c>
      <c r="BJ34" s="13">
        <f>PL!BI36</f>
        <v>373248</v>
      </c>
      <c r="BK34" s="13">
        <f>PL!BJ36</f>
        <v>373248</v>
      </c>
      <c r="BL34" s="13">
        <f>PL!BK36</f>
        <v>447897.59999999998</v>
      </c>
      <c r="BM34" s="13">
        <f>PL!BL36</f>
        <v>447897.59999999998</v>
      </c>
      <c r="BN34" s="13">
        <f>PL!BM36</f>
        <v>447897.59999999998</v>
      </c>
      <c r="BO34" s="13">
        <f>PL!BN36</f>
        <v>447897.59999999998</v>
      </c>
      <c r="BP34" s="13">
        <f>PL!BO36</f>
        <v>447897.59999999998</v>
      </c>
      <c r="BQ34" s="13">
        <f>PL!BP36</f>
        <v>447897.59999999998</v>
      </c>
      <c r="BR34" s="13">
        <f>PL!BQ36</f>
        <v>447897.59999999998</v>
      </c>
      <c r="BS34" s="13">
        <f>PL!BR36</f>
        <v>447897.59999999998</v>
      </c>
      <c r="BT34" s="13">
        <f>PL!BS36</f>
        <v>447897.59999999998</v>
      </c>
      <c r="BU34" s="13">
        <f>PL!BT36</f>
        <v>447897.59999999998</v>
      </c>
      <c r="BV34" s="13">
        <f>PL!BU36</f>
        <v>447897.59999999998</v>
      </c>
      <c r="BW34" s="13">
        <f>PL!BV36</f>
        <v>447897.59999999998</v>
      </c>
      <c r="BX34" s="13">
        <f>PL!BW36</f>
        <v>537477.12</v>
      </c>
      <c r="BY34" s="13">
        <f>PL!BX36</f>
        <v>537477.12</v>
      </c>
      <c r="BZ34" s="13">
        <f>PL!BY36</f>
        <v>537477.12</v>
      </c>
      <c r="CA34" s="13">
        <f>PL!BZ36</f>
        <v>537477.12</v>
      </c>
      <c r="CB34" s="13">
        <f>PL!CA36</f>
        <v>537477.12</v>
      </c>
      <c r="CC34" s="13">
        <f>PL!CB36</f>
        <v>537477.12</v>
      </c>
      <c r="CD34" s="13">
        <f>PL!CC36</f>
        <v>537477.12</v>
      </c>
      <c r="CE34" s="13">
        <f>PL!CD36</f>
        <v>537477.12</v>
      </c>
      <c r="CF34" s="13">
        <f>PL!CE36</f>
        <v>537477.12</v>
      </c>
      <c r="CG34" s="13">
        <f>PL!CF36</f>
        <v>537477.12</v>
      </c>
      <c r="CH34" s="13">
        <f>PL!CG36</f>
        <v>537477.12</v>
      </c>
      <c r="CI34" s="13">
        <f>PL!CH36</f>
        <v>537477.12</v>
      </c>
      <c r="CJ34" s="13">
        <f>PL!CI36</f>
        <v>644972.54399999999</v>
      </c>
      <c r="CK34" s="13">
        <f>PL!CJ36</f>
        <v>644972.54399999999</v>
      </c>
      <c r="CL34" s="13">
        <f>PL!CK36</f>
        <v>644972.54399999999</v>
      </c>
      <c r="CM34" s="13">
        <f>PL!CL36</f>
        <v>644972.54399999999</v>
      </c>
      <c r="CN34" s="13">
        <f>PL!CM36</f>
        <v>644972.54399999999</v>
      </c>
      <c r="CO34" s="13">
        <f>PL!CN36</f>
        <v>644972.54399999999</v>
      </c>
      <c r="CP34" s="13">
        <f>PL!CO36</f>
        <v>644972.54399999999</v>
      </c>
      <c r="CQ34" s="13">
        <f>PL!CP36</f>
        <v>644972.54399999999</v>
      </c>
      <c r="CR34" s="13">
        <f>PL!CQ36</f>
        <v>644972.54399999999</v>
      </c>
      <c r="CS34" s="13">
        <f>PL!CR36</f>
        <v>644972.54399999999</v>
      </c>
      <c r="CT34" s="13">
        <f>PL!CS36</f>
        <v>644972.54399999999</v>
      </c>
      <c r="CU34" s="13">
        <f>PL!CT36</f>
        <v>644972.54399999999</v>
      </c>
      <c r="CV34" s="13">
        <f>PL!CU36</f>
        <v>773967.05279999995</v>
      </c>
      <c r="CW34" s="13">
        <f>PL!CV36</f>
        <v>773967.05279999995</v>
      </c>
      <c r="CX34" s="13">
        <f>PL!CW36</f>
        <v>773967.05279999995</v>
      </c>
      <c r="CY34" s="13">
        <f>PL!CX36</f>
        <v>773967.05279999995</v>
      </c>
      <c r="CZ34" s="13">
        <f>PL!CY36</f>
        <v>773967.05279999995</v>
      </c>
      <c r="DA34" s="13">
        <f>PL!CZ36</f>
        <v>773967.05279999995</v>
      </c>
      <c r="DB34" s="13">
        <f>PL!DA36</f>
        <v>773967.05279999995</v>
      </c>
      <c r="DC34" s="13">
        <f>PL!DB36</f>
        <v>773967.05279999995</v>
      </c>
      <c r="DD34" s="13">
        <f>PL!DC36</f>
        <v>773967.05279999995</v>
      </c>
      <c r="DE34" s="13">
        <f>PL!DD36</f>
        <v>773967.05279999995</v>
      </c>
      <c r="DF34" s="13">
        <f>PL!DE36</f>
        <v>773967.05279999995</v>
      </c>
      <c r="DG34" s="13">
        <f>PL!DF36</f>
        <v>773967.05279999995</v>
      </c>
      <c r="DH34" s="13">
        <f>PL!DG36</f>
        <v>928760.46335999994</v>
      </c>
      <c r="DI34" s="13">
        <f>PL!DH36</f>
        <v>928760.46335999994</v>
      </c>
      <c r="DJ34" s="13">
        <f>PL!DI36</f>
        <v>928760.46335999994</v>
      </c>
      <c r="DK34" s="13">
        <f>PL!DJ36</f>
        <v>928760.46335999994</v>
      </c>
      <c r="DL34" s="13">
        <f>PL!DK36</f>
        <v>928760.46335999994</v>
      </c>
      <c r="DM34" s="13">
        <f>PL!DL36</f>
        <v>928760.46335999994</v>
      </c>
      <c r="DN34" s="13">
        <f>PL!DM36</f>
        <v>928760.46335999994</v>
      </c>
      <c r="DO34" s="13">
        <f>PL!DN36</f>
        <v>928760.46335999994</v>
      </c>
      <c r="DP34" s="13">
        <f>PL!DO36</f>
        <v>928760.46335999994</v>
      </c>
      <c r="DQ34" s="13">
        <f>PL!DP36</f>
        <v>928760.46335999994</v>
      </c>
      <c r="DR34" s="14">
        <f>PL!DQ36</f>
        <v>928760.46335999994</v>
      </c>
    </row>
    <row r="35" spans="1:122" s="4" customFormat="1" ht="18" customHeight="1" x14ac:dyDescent="0.3">
      <c r="A35" s="155">
        <v>12506</v>
      </c>
      <c r="B35" s="22" t="s">
        <v>67</v>
      </c>
      <c r="C35" s="13">
        <f t="shared" si="485"/>
        <v>48000</v>
      </c>
      <c r="D35" s="13">
        <f>PL!C37</f>
        <v>60000</v>
      </c>
      <c r="E35" s="13">
        <f>PL!D37</f>
        <v>60000</v>
      </c>
      <c r="F35" s="13">
        <f>PL!E37</f>
        <v>60000</v>
      </c>
      <c r="G35" s="13">
        <f>PL!F37</f>
        <v>60000</v>
      </c>
      <c r="H35" s="13">
        <f>PL!G37</f>
        <v>60000</v>
      </c>
      <c r="I35" s="13">
        <f>PL!H37</f>
        <v>60000</v>
      </c>
      <c r="J35" s="13">
        <f>PL!I37</f>
        <v>60000</v>
      </c>
      <c r="K35" s="13">
        <f>PL!J37</f>
        <v>60000</v>
      </c>
      <c r="L35" s="13">
        <f>PL!K37</f>
        <v>60000</v>
      </c>
      <c r="M35" s="13">
        <f>PL!L37</f>
        <v>60000</v>
      </c>
      <c r="N35" s="13">
        <f>PL!M37</f>
        <v>60000</v>
      </c>
      <c r="O35" s="13">
        <f>PL!N37</f>
        <v>60000</v>
      </c>
      <c r="P35" s="13">
        <f>PL!O37</f>
        <v>72000</v>
      </c>
      <c r="Q35" s="13">
        <f>PL!P37</f>
        <v>72000</v>
      </c>
      <c r="R35" s="13">
        <f>PL!Q37</f>
        <v>72000</v>
      </c>
      <c r="S35" s="13">
        <f>PL!R37</f>
        <v>72000</v>
      </c>
      <c r="T35" s="13">
        <f>PL!S37</f>
        <v>72000</v>
      </c>
      <c r="U35" s="13">
        <f>PL!T37</f>
        <v>72000</v>
      </c>
      <c r="V35" s="13">
        <f>PL!U37</f>
        <v>72000</v>
      </c>
      <c r="W35" s="13">
        <f>PL!V37</f>
        <v>72000</v>
      </c>
      <c r="X35" s="13">
        <f>PL!W37</f>
        <v>72000</v>
      </c>
      <c r="Y35" s="13">
        <f>PL!X37</f>
        <v>72000</v>
      </c>
      <c r="Z35" s="13">
        <f>PL!Y37</f>
        <v>72000</v>
      </c>
      <c r="AA35" s="13">
        <f>PL!Z37</f>
        <v>72000</v>
      </c>
      <c r="AB35" s="13">
        <f>PL!AA37</f>
        <v>86400</v>
      </c>
      <c r="AC35" s="13">
        <f>PL!AB37</f>
        <v>86400</v>
      </c>
      <c r="AD35" s="13">
        <f>PL!AC37</f>
        <v>86400</v>
      </c>
      <c r="AE35" s="13">
        <f>PL!AD37</f>
        <v>86400</v>
      </c>
      <c r="AF35" s="13">
        <f>PL!AE37</f>
        <v>86400</v>
      </c>
      <c r="AG35" s="13">
        <f>PL!AF37</f>
        <v>86400</v>
      </c>
      <c r="AH35" s="13">
        <f>PL!AG37</f>
        <v>86400</v>
      </c>
      <c r="AI35" s="13">
        <f>PL!AH37</f>
        <v>86400</v>
      </c>
      <c r="AJ35" s="13">
        <f>PL!AI37</f>
        <v>86400</v>
      </c>
      <c r="AK35" s="13">
        <f>PL!AJ37</f>
        <v>86400</v>
      </c>
      <c r="AL35" s="13">
        <f>PL!AK37</f>
        <v>86400</v>
      </c>
      <c r="AM35" s="13">
        <f>PL!AL37</f>
        <v>86400</v>
      </c>
      <c r="AN35" s="13">
        <f>PL!AM37</f>
        <v>103680</v>
      </c>
      <c r="AO35" s="13">
        <f>PL!AN37</f>
        <v>103680</v>
      </c>
      <c r="AP35" s="13">
        <f>PL!AO37</f>
        <v>103680</v>
      </c>
      <c r="AQ35" s="13">
        <f>PL!AP37</f>
        <v>103680</v>
      </c>
      <c r="AR35" s="13">
        <f>PL!AQ37</f>
        <v>103680</v>
      </c>
      <c r="AS35" s="13">
        <f>PL!AR37</f>
        <v>103680</v>
      </c>
      <c r="AT35" s="13">
        <f>PL!AS37</f>
        <v>103680</v>
      </c>
      <c r="AU35" s="13">
        <f>PL!AT37</f>
        <v>103680</v>
      </c>
      <c r="AV35" s="13">
        <f>PL!AU37</f>
        <v>103680</v>
      </c>
      <c r="AW35" s="13">
        <f>PL!AV37</f>
        <v>103680</v>
      </c>
      <c r="AX35" s="13">
        <f>PL!AW37</f>
        <v>103680</v>
      </c>
      <c r="AY35" s="13">
        <f>PL!AX37</f>
        <v>103680</v>
      </c>
      <c r="AZ35" s="13">
        <f>PL!AY37</f>
        <v>124416</v>
      </c>
      <c r="BA35" s="13">
        <f>PL!AZ37</f>
        <v>124416</v>
      </c>
      <c r="BB35" s="13">
        <f>PL!BA37</f>
        <v>124416</v>
      </c>
      <c r="BC35" s="13">
        <f>PL!BB37</f>
        <v>124416</v>
      </c>
      <c r="BD35" s="13">
        <f>PL!BC37</f>
        <v>124416</v>
      </c>
      <c r="BE35" s="13">
        <f>PL!BD37</f>
        <v>124416</v>
      </c>
      <c r="BF35" s="13">
        <f>PL!BE37</f>
        <v>124416</v>
      </c>
      <c r="BG35" s="13">
        <f>PL!BF37</f>
        <v>124416</v>
      </c>
      <c r="BH35" s="13">
        <f>PL!BG37</f>
        <v>124416</v>
      </c>
      <c r="BI35" s="13">
        <f>PL!BH37</f>
        <v>124416</v>
      </c>
      <c r="BJ35" s="13">
        <f>PL!BI37</f>
        <v>124416</v>
      </c>
      <c r="BK35" s="13">
        <f>PL!BJ37</f>
        <v>124416</v>
      </c>
      <c r="BL35" s="13">
        <f>PL!BK37</f>
        <v>149299.19999999998</v>
      </c>
      <c r="BM35" s="13">
        <f>PL!BL37</f>
        <v>149299.19999999998</v>
      </c>
      <c r="BN35" s="13">
        <f>PL!BM37</f>
        <v>149299.19999999998</v>
      </c>
      <c r="BO35" s="13">
        <f>PL!BN37</f>
        <v>149299.19999999998</v>
      </c>
      <c r="BP35" s="13">
        <f>PL!BO37</f>
        <v>149299.19999999998</v>
      </c>
      <c r="BQ35" s="13">
        <f>PL!BP37</f>
        <v>149299.19999999998</v>
      </c>
      <c r="BR35" s="13">
        <f>PL!BQ37</f>
        <v>149299.19999999998</v>
      </c>
      <c r="BS35" s="13">
        <f>PL!BR37</f>
        <v>149299.19999999998</v>
      </c>
      <c r="BT35" s="13">
        <f>PL!BS37</f>
        <v>149299.19999999998</v>
      </c>
      <c r="BU35" s="13">
        <f>PL!BT37</f>
        <v>149299.19999999998</v>
      </c>
      <c r="BV35" s="13">
        <f>PL!BU37</f>
        <v>149299.19999999998</v>
      </c>
      <c r="BW35" s="13">
        <f>PL!BV37</f>
        <v>149299.19999999998</v>
      </c>
      <c r="BX35" s="13">
        <f>PL!BW37</f>
        <v>179159.03999999998</v>
      </c>
      <c r="BY35" s="13">
        <f>PL!BX37</f>
        <v>179159.03999999998</v>
      </c>
      <c r="BZ35" s="13">
        <f>PL!BY37</f>
        <v>179159.03999999998</v>
      </c>
      <c r="CA35" s="13">
        <f>PL!BZ37</f>
        <v>179159.03999999998</v>
      </c>
      <c r="CB35" s="13">
        <f>PL!CA37</f>
        <v>179159.03999999998</v>
      </c>
      <c r="CC35" s="13">
        <f>PL!CB37</f>
        <v>179159.03999999998</v>
      </c>
      <c r="CD35" s="13">
        <f>PL!CC37</f>
        <v>179159.03999999998</v>
      </c>
      <c r="CE35" s="13">
        <f>PL!CD37</f>
        <v>179159.03999999998</v>
      </c>
      <c r="CF35" s="13">
        <f>PL!CE37</f>
        <v>179159.03999999998</v>
      </c>
      <c r="CG35" s="13">
        <f>PL!CF37</f>
        <v>179159.03999999998</v>
      </c>
      <c r="CH35" s="13">
        <f>PL!CG37</f>
        <v>179159.03999999998</v>
      </c>
      <c r="CI35" s="13">
        <f>PL!CH37</f>
        <v>179159.03999999998</v>
      </c>
      <c r="CJ35" s="13">
        <f>PL!CI37</f>
        <v>214990.84799999997</v>
      </c>
      <c r="CK35" s="13">
        <f>PL!CJ37</f>
        <v>214990.84799999997</v>
      </c>
      <c r="CL35" s="13">
        <f>PL!CK37</f>
        <v>214990.84799999997</v>
      </c>
      <c r="CM35" s="13">
        <f>PL!CL37</f>
        <v>214990.84799999997</v>
      </c>
      <c r="CN35" s="13">
        <f>PL!CM37</f>
        <v>214990.84799999997</v>
      </c>
      <c r="CO35" s="13">
        <f>PL!CN37</f>
        <v>214990.84799999997</v>
      </c>
      <c r="CP35" s="13">
        <f>PL!CO37</f>
        <v>214990.84799999997</v>
      </c>
      <c r="CQ35" s="13">
        <f>PL!CP37</f>
        <v>214990.84799999997</v>
      </c>
      <c r="CR35" s="13">
        <f>PL!CQ37</f>
        <v>214990.84799999997</v>
      </c>
      <c r="CS35" s="13">
        <f>PL!CR37</f>
        <v>214990.84799999997</v>
      </c>
      <c r="CT35" s="13">
        <f>PL!CS37</f>
        <v>214990.84799999997</v>
      </c>
      <c r="CU35" s="13">
        <f>PL!CT37</f>
        <v>214990.84799999997</v>
      </c>
      <c r="CV35" s="13">
        <f>PL!CU37</f>
        <v>257989.01759999996</v>
      </c>
      <c r="CW35" s="13">
        <f>PL!CV37</f>
        <v>257989.01759999996</v>
      </c>
      <c r="CX35" s="13">
        <f>PL!CW37</f>
        <v>257989.01759999996</v>
      </c>
      <c r="CY35" s="13">
        <f>PL!CX37</f>
        <v>257989.01759999996</v>
      </c>
      <c r="CZ35" s="13">
        <f>PL!CY37</f>
        <v>257989.01759999996</v>
      </c>
      <c r="DA35" s="13">
        <f>PL!CZ37</f>
        <v>257989.01759999996</v>
      </c>
      <c r="DB35" s="13">
        <f>PL!DA37</f>
        <v>257989.01759999996</v>
      </c>
      <c r="DC35" s="13">
        <f>PL!DB37</f>
        <v>257989.01759999996</v>
      </c>
      <c r="DD35" s="13">
        <f>PL!DC37</f>
        <v>257989.01759999996</v>
      </c>
      <c r="DE35" s="13">
        <f>PL!DD37</f>
        <v>257989.01759999996</v>
      </c>
      <c r="DF35" s="13">
        <f>PL!DE37</f>
        <v>257989.01759999996</v>
      </c>
      <c r="DG35" s="13">
        <f>PL!DF37</f>
        <v>257989.01759999996</v>
      </c>
      <c r="DH35" s="13">
        <f>PL!DG37</f>
        <v>309586.82111999992</v>
      </c>
      <c r="DI35" s="13">
        <f>PL!DH37</f>
        <v>309586.82111999992</v>
      </c>
      <c r="DJ35" s="13">
        <f>PL!DI37</f>
        <v>309586.82111999992</v>
      </c>
      <c r="DK35" s="13">
        <f>PL!DJ37</f>
        <v>309586.82111999992</v>
      </c>
      <c r="DL35" s="13">
        <f>PL!DK37</f>
        <v>309586.82111999992</v>
      </c>
      <c r="DM35" s="13">
        <f>PL!DL37</f>
        <v>309586.82111999992</v>
      </c>
      <c r="DN35" s="13">
        <f>PL!DM37</f>
        <v>309586.82111999992</v>
      </c>
      <c r="DO35" s="13">
        <f>PL!DN37</f>
        <v>309586.82111999992</v>
      </c>
      <c r="DP35" s="13">
        <f>PL!DO37</f>
        <v>309586.82111999992</v>
      </c>
      <c r="DQ35" s="13">
        <f>PL!DP37</f>
        <v>309586.82111999992</v>
      </c>
      <c r="DR35" s="14">
        <f>PL!DQ37</f>
        <v>309586.82111999992</v>
      </c>
    </row>
    <row r="36" spans="1:122" s="4" customFormat="1" ht="18" customHeight="1" x14ac:dyDescent="0.3">
      <c r="A36" s="155">
        <v>12507</v>
      </c>
      <c r="B36" s="22" t="s">
        <v>68</v>
      </c>
      <c r="C36" s="13">
        <f t="shared" si="485"/>
        <v>72000</v>
      </c>
      <c r="D36" s="13">
        <f>PL!C38</f>
        <v>90000</v>
      </c>
      <c r="E36" s="13">
        <f>PL!D38</f>
        <v>90000</v>
      </c>
      <c r="F36" s="13">
        <f>PL!E38</f>
        <v>90000</v>
      </c>
      <c r="G36" s="13">
        <f>PL!F38</f>
        <v>90000</v>
      </c>
      <c r="H36" s="13">
        <f>PL!G38</f>
        <v>90000</v>
      </c>
      <c r="I36" s="13">
        <f>PL!H38</f>
        <v>90000</v>
      </c>
      <c r="J36" s="13">
        <f>PL!I38</f>
        <v>90000</v>
      </c>
      <c r="K36" s="13">
        <f>PL!J38</f>
        <v>90000</v>
      </c>
      <c r="L36" s="13">
        <f>PL!K38</f>
        <v>90000</v>
      </c>
      <c r="M36" s="13">
        <f>PL!L38</f>
        <v>90000</v>
      </c>
      <c r="N36" s="13">
        <f>PL!M38</f>
        <v>90000</v>
      </c>
      <c r="O36" s="13">
        <f>PL!N38</f>
        <v>90000</v>
      </c>
      <c r="P36" s="13">
        <f>PL!O38</f>
        <v>108000</v>
      </c>
      <c r="Q36" s="13">
        <f>PL!P38</f>
        <v>108000</v>
      </c>
      <c r="R36" s="13">
        <f>PL!Q38</f>
        <v>108000</v>
      </c>
      <c r="S36" s="13">
        <f>PL!R38</f>
        <v>108000</v>
      </c>
      <c r="T36" s="13">
        <f>PL!S38</f>
        <v>108000</v>
      </c>
      <c r="U36" s="13">
        <f>PL!T38</f>
        <v>108000</v>
      </c>
      <c r="V36" s="13">
        <f>PL!U38</f>
        <v>108000</v>
      </c>
      <c r="W36" s="13">
        <f>PL!V38</f>
        <v>108000</v>
      </c>
      <c r="X36" s="13">
        <f>PL!W38</f>
        <v>108000</v>
      </c>
      <c r="Y36" s="13">
        <f>PL!X38</f>
        <v>108000</v>
      </c>
      <c r="Z36" s="13">
        <f>PL!Y38</f>
        <v>108000</v>
      </c>
      <c r="AA36" s="13">
        <f>PL!Z38</f>
        <v>108000</v>
      </c>
      <c r="AB36" s="13">
        <f>PL!AA38</f>
        <v>129600</v>
      </c>
      <c r="AC36" s="13">
        <f>PL!AB38</f>
        <v>129600</v>
      </c>
      <c r="AD36" s="13">
        <f>PL!AC38</f>
        <v>129600</v>
      </c>
      <c r="AE36" s="13">
        <f>PL!AD38</f>
        <v>129600</v>
      </c>
      <c r="AF36" s="13">
        <f>PL!AE38</f>
        <v>129600</v>
      </c>
      <c r="AG36" s="13">
        <f>PL!AF38</f>
        <v>129600</v>
      </c>
      <c r="AH36" s="13">
        <f>PL!AG38</f>
        <v>129600</v>
      </c>
      <c r="AI36" s="13">
        <f>PL!AH38</f>
        <v>129600</v>
      </c>
      <c r="AJ36" s="13">
        <f>PL!AI38</f>
        <v>129600</v>
      </c>
      <c r="AK36" s="13">
        <f>PL!AJ38</f>
        <v>129600</v>
      </c>
      <c r="AL36" s="13">
        <f>PL!AK38</f>
        <v>129600</v>
      </c>
      <c r="AM36" s="13">
        <f>PL!AL38</f>
        <v>129600</v>
      </c>
      <c r="AN36" s="13">
        <f>PL!AM38</f>
        <v>155520</v>
      </c>
      <c r="AO36" s="13">
        <f>PL!AN38</f>
        <v>155520</v>
      </c>
      <c r="AP36" s="13">
        <f>PL!AO38</f>
        <v>155520</v>
      </c>
      <c r="AQ36" s="13">
        <f>PL!AP38</f>
        <v>155520</v>
      </c>
      <c r="AR36" s="13">
        <f>PL!AQ38</f>
        <v>155520</v>
      </c>
      <c r="AS36" s="13">
        <f>PL!AR38</f>
        <v>155520</v>
      </c>
      <c r="AT36" s="13">
        <f>PL!AS38</f>
        <v>155520</v>
      </c>
      <c r="AU36" s="13">
        <f>PL!AT38</f>
        <v>155520</v>
      </c>
      <c r="AV36" s="13">
        <f>PL!AU38</f>
        <v>155520</v>
      </c>
      <c r="AW36" s="13">
        <f>PL!AV38</f>
        <v>155520</v>
      </c>
      <c r="AX36" s="13">
        <f>PL!AW38</f>
        <v>155520</v>
      </c>
      <c r="AY36" s="13">
        <f>PL!AX38</f>
        <v>155520</v>
      </c>
      <c r="AZ36" s="13">
        <f>PL!AY38</f>
        <v>186624</v>
      </c>
      <c r="BA36" s="13">
        <f>PL!AZ38</f>
        <v>186624</v>
      </c>
      <c r="BB36" s="13">
        <f>PL!BA38</f>
        <v>186624</v>
      </c>
      <c r="BC36" s="13">
        <f>PL!BB38</f>
        <v>186624</v>
      </c>
      <c r="BD36" s="13">
        <f>PL!BC38</f>
        <v>186624</v>
      </c>
      <c r="BE36" s="13">
        <f>PL!BD38</f>
        <v>186624</v>
      </c>
      <c r="BF36" s="13">
        <f>PL!BE38</f>
        <v>186624</v>
      </c>
      <c r="BG36" s="13">
        <f>PL!BF38</f>
        <v>186624</v>
      </c>
      <c r="BH36" s="13">
        <f>PL!BG38</f>
        <v>186624</v>
      </c>
      <c r="BI36" s="13">
        <f>PL!BH38</f>
        <v>186624</v>
      </c>
      <c r="BJ36" s="13">
        <f>PL!BI38</f>
        <v>186624</v>
      </c>
      <c r="BK36" s="13">
        <f>PL!BJ38</f>
        <v>186624</v>
      </c>
      <c r="BL36" s="13">
        <f>PL!BK38</f>
        <v>223948.79999999999</v>
      </c>
      <c r="BM36" s="13">
        <f>PL!BL38</f>
        <v>223948.79999999999</v>
      </c>
      <c r="BN36" s="13">
        <f>PL!BM38</f>
        <v>223948.79999999999</v>
      </c>
      <c r="BO36" s="13">
        <f>PL!BN38</f>
        <v>223948.79999999999</v>
      </c>
      <c r="BP36" s="13">
        <f>PL!BO38</f>
        <v>223948.79999999999</v>
      </c>
      <c r="BQ36" s="13">
        <f>PL!BP38</f>
        <v>223948.79999999999</v>
      </c>
      <c r="BR36" s="13">
        <f>PL!BQ38</f>
        <v>223948.79999999999</v>
      </c>
      <c r="BS36" s="13">
        <f>PL!BR38</f>
        <v>223948.79999999999</v>
      </c>
      <c r="BT36" s="13">
        <f>PL!BS38</f>
        <v>223948.79999999999</v>
      </c>
      <c r="BU36" s="13">
        <f>PL!BT38</f>
        <v>223948.79999999999</v>
      </c>
      <c r="BV36" s="13">
        <f>PL!BU38</f>
        <v>223948.79999999999</v>
      </c>
      <c r="BW36" s="13">
        <f>PL!BV38</f>
        <v>223948.79999999999</v>
      </c>
      <c r="BX36" s="13">
        <f>PL!BW38</f>
        <v>268738.56</v>
      </c>
      <c r="BY36" s="13">
        <f>PL!BX38</f>
        <v>268738.56</v>
      </c>
      <c r="BZ36" s="13">
        <f>PL!BY38</f>
        <v>268738.56</v>
      </c>
      <c r="CA36" s="13">
        <f>PL!BZ38</f>
        <v>268738.56</v>
      </c>
      <c r="CB36" s="13">
        <f>PL!CA38</f>
        <v>268738.56</v>
      </c>
      <c r="CC36" s="13">
        <f>PL!CB38</f>
        <v>268738.56</v>
      </c>
      <c r="CD36" s="13">
        <f>PL!CC38</f>
        <v>268738.56</v>
      </c>
      <c r="CE36" s="13">
        <f>PL!CD38</f>
        <v>268738.56</v>
      </c>
      <c r="CF36" s="13">
        <f>PL!CE38</f>
        <v>268738.56</v>
      </c>
      <c r="CG36" s="13">
        <f>PL!CF38</f>
        <v>268738.56</v>
      </c>
      <c r="CH36" s="13">
        <f>PL!CG38</f>
        <v>268738.56</v>
      </c>
      <c r="CI36" s="13">
        <f>PL!CH38</f>
        <v>268738.56</v>
      </c>
      <c r="CJ36" s="13">
        <f>PL!CI38</f>
        <v>322486.272</v>
      </c>
      <c r="CK36" s="13">
        <f>PL!CJ38</f>
        <v>322486.272</v>
      </c>
      <c r="CL36" s="13">
        <f>PL!CK38</f>
        <v>322486.272</v>
      </c>
      <c r="CM36" s="13">
        <f>PL!CL38</f>
        <v>322486.272</v>
      </c>
      <c r="CN36" s="13">
        <f>PL!CM38</f>
        <v>322486.272</v>
      </c>
      <c r="CO36" s="13">
        <f>PL!CN38</f>
        <v>322486.272</v>
      </c>
      <c r="CP36" s="13">
        <f>PL!CO38</f>
        <v>322486.272</v>
      </c>
      <c r="CQ36" s="13">
        <f>PL!CP38</f>
        <v>322486.272</v>
      </c>
      <c r="CR36" s="13">
        <f>PL!CQ38</f>
        <v>322486.272</v>
      </c>
      <c r="CS36" s="13">
        <f>PL!CR38</f>
        <v>322486.272</v>
      </c>
      <c r="CT36" s="13">
        <f>PL!CS38</f>
        <v>322486.272</v>
      </c>
      <c r="CU36" s="13">
        <f>PL!CT38</f>
        <v>322486.272</v>
      </c>
      <c r="CV36" s="13">
        <f>PL!CU38</f>
        <v>386983.52639999997</v>
      </c>
      <c r="CW36" s="13">
        <f>PL!CV38</f>
        <v>386983.52639999997</v>
      </c>
      <c r="CX36" s="13">
        <f>PL!CW38</f>
        <v>386983.52639999997</v>
      </c>
      <c r="CY36" s="13">
        <f>PL!CX38</f>
        <v>386983.52639999997</v>
      </c>
      <c r="CZ36" s="13">
        <f>PL!CY38</f>
        <v>386983.52639999997</v>
      </c>
      <c r="DA36" s="13">
        <f>PL!CZ38</f>
        <v>386983.52639999997</v>
      </c>
      <c r="DB36" s="13">
        <f>PL!DA38</f>
        <v>386983.52639999997</v>
      </c>
      <c r="DC36" s="13">
        <f>PL!DB38</f>
        <v>386983.52639999997</v>
      </c>
      <c r="DD36" s="13">
        <f>PL!DC38</f>
        <v>386983.52639999997</v>
      </c>
      <c r="DE36" s="13">
        <f>PL!DD38</f>
        <v>386983.52639999997</v>
      </c>
      <c r="DF36" s="13">
        <f>PL!DE38</f>
        <v>386983.52639999997</v>
      </c>
      <c r="DG36" s="13">
        <f>PL!DF38</f>
        <v>386983.52639999997</v>
      </c>
      <c r="DH36" s="13">
        <f>PL!DG38</f>
        <v>464380.23167999997</v>
      </c>
      <c r="DI36" s="13">
        <f>PL!DH38</f>
        <v>464380.23167999997</v>
      </c>
      <c r="DJ36" s="13">
        <f>PL!DI38</f>
        <v>464380.23167999997</v>
      </c>
      <c r="DK36" s="13">
        <f>PL!DJ38</f>
        <v>464380.23167999997</v>
      </c>
      <c r="DL36" s="13">
        <f>PL!DK38</f>
        <v>464380.23167999997</v>
      </c>
      <c r="DM36" s="13">
        <f>PL!DL38</f>
        <v>464380.23167999997</v>
      </c>
      <c r="DN36" s="13">
        <f>PL!DM38</f>
        <v>464380.23167999997</v>
      </c>
      <c r="DO36" s="13">
        <f>PL!DN38</f>
        <v>464380.23167999997</v>
      </c>
      <c r="DP36" s="13">
        <f>PL!DO38</f>
        <v>464380.23167999997</v>
      </c>
      <c r="DQ36" s="13">
        <f>PL!DP38</f>
        <v>464380.23167999997</v>
      </c>
      <c r="DR36" s="14">
        <f>PL!DQ38</f>
        <v>464380.23167999997</v>
      </c>
    </row>
    <row r="37" spans="1:122" s="4" customFormat="1" ht="18" customHeight="1" x14ac:dyDescent="0.3">
      <c r="A37" s="155">
        <v>12508</v>
      </c>
      <c r="B37" s="22" t="s">
        <v>69</v>
      </c>
      <c r="C37" s="13">
        <f t="shared" si="485"/>
        <v>100000</v>
      </c>
      <c r="D37" s="13">
        <f>PL!C39</f>
        <v>125000</v>
      </c>
      <c r="E37" s="13">
        <f>PL!D39</f>
        <v>125000</v>
      </c>
      <c r="F37" s="13">
        <f>PL!E39</f>
        <v>125000</v>
      </c>
      <c r="G37" s="13">
        <f>PL!F39</f>
        <v>125000</v>
      </c>
      <c r="H37" s="13">
        <f>PL!G39</f>
        <v>125000</v>
      </c>
      <c r="I37" s="13">
        <f>PL!H39</f>
        <v>125000</v>
      </c>
      <c r="J37" s="13">
        <f>PL!I39</f>
        <v>125000</v>
      </c>
      <c r="K37" s="13">
        <f>PL!J39</f>
        <v>125000</v>
      </c>
      <c r="L37" s="13">
        <f>PL!K39</f>
        <v>125000</v>
      </c>
      <c r="M37" s="13">
        <f>PL!L39</f>
        <v>125000</v>
      </c>
      <c r="N37" s="13">
        <f>PL!M39</f>
        <v>125000</v>
      </c>
      <c r="O37" s="13">
        <f>PL!N39</f>
        <v>125000</v>
      </c>
      <c r="P37" s="13">
        <f>PL!O39</f>
        <v>150000</v>
      </c>
      <c r="Q37" s="13">
        <f>PL!P39</f>
        <v>150000</v>
      </c>
      <c r="R37" s="13">
        <f>PL!Q39</f>
        <v>150000</v>
      </c>
      <c r="S37" s="13">
        <f>PL!R39</f>
        <v>150000</v>
      </c>
      <c r="T37" s="13">
        <f>PL!S39</f>
        <v>150000</v>
      </c>
      <c r="U37" s="13">
        <f>PL!T39</f>
        <v>150000</v>
      </c>
      <c r="V37" s="13">
        <f>PL!U39</f>
        <v>150000</v>
      </c>
      <c r="W37" s="13">
        <f>PL!V39</f>
        <v>150000</v>
      </c>
      <c r="X37" s="13">
        <f>PL!W39</f>
        <v>150000</v>
      </c>
      <c r="Y37" s="13">
        <f>PL!X39</f>
        <v>150000</v>
      </c>
      <c r="Z37" s="13">
        <f>PL!Y39</f>
        <v>150000</v>
      </c>
      <c r="AA37" s="13">
        <f>PL!Z39</f>
        <v>150000</v>
      </c>
      <c r="AB37" s="13">
        <f>PL!AA39</f>
        <v>180000</v>
      </c>
      <c r="AC37" s="13">
        <f>PL!AB39</f>
        <v>180000</v>
      </c>
      <c r="AD37" s="13">
        <f>PL!AC39</f>
        <v>180000</v>
      </c>
      <c r="AE37" s="13">
        <f>PL!AD39</f>
        <v>180000</v>
      </c>
      <c r="AF37" s="13">
        <f>PL!AE39</f>
        <v>180000</v>
      </c>
      <c r="AG37" s="13">
        <f>PL!AF39</f>
        <v>180000</v>
      </c>
      <c r="AH37" s="13">
        <f>PL!AG39</f>
        <v>180000</v>
      </c>
      <c r="AI37" s="13">
        <f>PL!AH39</f>
        <v>180000</v>
      </c>
      <c r="AJ37" s="13">
        <f>PL!AI39</f>
        <v>180000</v>
      </c>
      <c r="AK37" s="13">
        <f>PL!AJ39</f>
        <v>180000</v>
      </c>
      <c r="AL37" s="13">
        <f>PL!AK39</f>
        <v>180000</v>
      </c>
      <c r="AM37" s="13">
        <f>PL!AL39</f>
        <v>180000</v>
      </c>
      <c r="AN37" s="13">
        <f>PL!AM39</f>
        <v>216000</v>
      </c>
      <c r="AO37" s="13">
        <f>PL!AN39</f>
        <v>216000</v>
      </c>
      <c r="AP37" s="13">
        <f>PL!AO39</f>
        <v>216000</v>
      </c>
      <c r="AQ37" s="13">
        <f>PL!AP39</f>
        <v>216000</v>
      </c>
      <c r="AR37" s="13">
        <f>PL!AQ39</f>
        <v>216000</v>
      </c>
      <c r="AS37" s="13">
        <f>PL!AR39</f>
        <v>216000</v>
      </c>
      <c r="AT37" s="13">
        <f>PL!AS39</f>
        <v>216000</v>
      </c>
      <c r="AU37" s="13">
        <f>PL!AT39</f>
        <v>216000</v>
      </c>
      <c r="AV37" s="13">
        <f>PL!AU39</f>
        <v>216000</v>
      </c>
      <c r="AW37" s="13">
        <f>PL!AV39</f>
        <v>216000</v>
      </c>
      <c r="AX37" s="13">
        <f>PL!AW39</f>
        <v>216000</v>
      </c>
      <c r="AY37" s="13">
        <f>PL!AX39</f>
        <v>216000</v>
      </c>
      <c r="AZ37" s="13">
        <f>PL!AY39</f>
        <v>259200</v>
      </c>
      <c r="BA37" s="13">
        <f>PL!AZ39</f>
        <v>259200</v>
      </c>
      <c r="BB37" s="13">
        <f>PL!BA39</f>
        <v>259200</v>
      </c>
      <c r="BC37" s="13">
        <f>PL!BB39</f>
        <v>259200</v>
      </c>
      <c r="BD37" s="13">
        <f>PL!BC39</f>
        <v>259200</v>
      </c>
      <c r="BE37" s="13">
        <f>PL!BD39</f>
        <v>259200</v>
      </c>
      <c r="BF37" s="13">
        <f>PL!BE39</f>
        <v>259200</v>
      </c>
      <c r="BG37" s="13">
        <f>PL!BF39</f>
        <v>259200</v>
      </c>
      <c r="BH37" s="13">
        <f>PL!BG39</f>
        <v>259200</v>
      </c>
      <c r="BI37" s="13">
        <f>PL!BH39</f>
        <v>259200</v>
      </c>
      <c r="BJ37" s="13">
        <f>PL!BI39</f>
        <v>259200</v>
      </c>
      <c r="BK37" s="13">
        <f>PL!BJ39</f>
        <v>259200</v>
      </c>
      <c r="BL37" s="13">
        <f>PL!BK39</f>
        <v>311040</v>
      </c>
      <c r="BM37" s="13">
        <f>PL!BL39</f>
        <v>311040</v>
      </c>
      <c r="BN37" s="13">
        <f>PL!BM39</f>
        <v>311040</v>
      </c>
      <c r="BO37" s="13">
        <f>PL!BN39</f>
        <v>311040</v>
      </c>
      <c r="BP37" s="13">
        <f>PL!BO39</f>
        <v>311040</v>
      </c>
      <c r="BQ37" s="13">
        <f>PL!BP39</f>
        <v>311040</v>
      </c>
      <c r="BR37" s="13">
        <f>PL!BQ39</f>
        <v>311040</v>
      </c>
      <c r="BS37" s="13">
        <f>PL!BR39</f>
        <v>311040</v>
      </c>
      <c r="BT37" s="13">
        <f>PL!BS39</f>
        <v>311040</v>
      </c>
      <c r="BU37" s="13">
        <f>PL!BT39</f>
        <v>311040</v>
      </c>
      <c r="BV37" s="13">
        <f>PL!BU39</f>
        <v>311040</v>
      </c>
      <c r="BW37" s="13">
        <f>PL!BV39</f>
        <v>311040</v>
      </c>
      <c r="BX37" s="13">
        <f>PL!BW39</f>
        <v>373248</v>
      </c>
      <c r="BY37" s="13">
        <f>PL!BX39</f>
        <v>373248</v>
      </c>
      <c r="BZ37" s="13">
        <f>PL!BY39</f>
        <v>373248</v>
      </c>
      <c r="CA37" s="13">
        <f>PL!BZ39</f>
        <v>373248</v>
      </c>
      <c r="CB37" s="13">
        <f>PL!CA39</f>
        <v>373248</v>
      </c>
      <c r="CC37" s="13">
        <f>PL!CB39</f>
        <v>373248</v>
      </c>
      <c r="CD37" s="13">
        <f>PL!CC39</f>
        <v>373248</v>
      </c>
      <c r="CE37" s="13">
        <f>PL!CD39</f>
        <v>373248</v>
      </c>
      <c r="CF37" s="13">
        <f>PL!CE39</f>
        <v>373248</v>
      </c>
      <c r="CG37" s="13">
        <f>PL!CF39</f>
        <v>373248</v>
      </c>
      <c r="CH37" s="13">
        <f>PL!CG39</f>
        <v>373248</v>
      </c>
      <c r="CI37" s="13">
        <f>PL!CH39</f>
        <v>373248</v>
      </c>
      <c r="CJ37" s="13">
        <f>PL!CI39</f>
        <v>447897.59999999998</v>
      </c>
      <c r="CK37" s="13">
        <f>PL!CJ39</f>
        <v>447897.59999999998</v>
      </c>
      <c r="CL37" s="13">
        <f>PL!CK39</f>
        <v>447897.59999999998</v>
      </c>
      <c r="CM37" s="13">
        <f>PL!CL39</f>
        <v>447897.59999999998</v>
      </c>
      <c r="CN37" s="13">
        <f>PL!CM39</f>
        <v>447897.59999999998</v>
      </c>
      <c r="CO37" s="13">
        <f>PL!CN39</f>
        <v>447897.59999999998</v>
      </c>
      <c r="CP37" s="13">
        <f>PL!CO39</f>
        <v>447897.59999999998</v>
      </c>
      <c r="CQ37" s="13">
        <f>PL!CP39</f>
        <v>447897.59999999998</v>
      </c>
      <c r="CR37" s="13">
        <f>PL!CQ39</f>
        <v>447897.59999999998</v>
      </c>
      <c r="CS37" s="13">
        <f>PL!CR39</f>
        <v>447897.59999999998</v>
      </c>
      <c r="CT37" s="13">
        <f>PL!CS39</f>
        <v>447897.59999999998</v>
      </c>
      <c r="CU37" s="13">
        <f>PL!CT39</f>
        <v>447897.59999999998</v>
      </c>
      <c r="CV37" s="13">
        <f>PL!CU39</f>
        <v>537477.12</v>
      </c>
      <c r="CW37" s="13">
        <f>PL!CV39</f>
        <v>537477.12</v>
      </c>
      <c r="CX37" s="13">
        <f>PL!CW39</f>
        <v>537477.12</v>
      </c>
      <c r="CY37" s="13">
        <f>PL!CX39</f>
        <v>537477.12</v>
      </c>
      <c r="CZ37" s="13">
        <f>PL!CY39</f>
        <v>537477.12</v>
      </c>
      <c r="DA37" s="13">
        <f>PL!CZ39</f>
        <v>537477.12</v>
      </c>
      <c r="DB37" s="13">
        <f>PL!DA39</f>
        <v>537477.12</v>
      </c>
      <c r="DC37" s="13">
        <f>PL!DB39</f>
        <v>537477.12</v>
      </c>
      <c r="DD37" s="13">
        <f>PL!DC39</f>
        <v>537477.12</v>
      </c>
      <c r="DE37" s="13">
        <f>PL!DD39</f>
        <v>537477.12</v>
      </c>
      <c r="DF37" s="13">
        <f>PL!DE39</f>
        <v>537477.12</v>
      </c>
      <c r="DG37" s="13">
        <f>PL!DF39</f>
        <v>537477.12</v>
      </c>
      <c r="DH37" s="13">
        <f>PL!DG39</f>
        <v>644972.54399999999</v>
      </c>
      <c r="DI37" s="13">
        <f>PL!DH39</f>
        <v>644972.54399999999</v>
      </c>
      <c r="DJ37" s="13">
        <f>PL!DI39</f>
        <v>644972.54399999999</v>
      </c>
      <c r="DK37" s="13">
        <f>PL!DJ39</f>
        <v>644972.54399999999</v>
      </c>
      <c r="DL37" s="13">
        <f>PL!DK39</f>
        <v>644972.54399999999</v>
      </c>
      <c r="DM37" s="13">
        <f>PL!DL39</f>
        <v>644972.54399999999</v>
      </c>
      <c r="DN37" s="13">
        <f>PL!DM39</f>
        <v>644972.54399999999</v>
      </c>
      <c r="DO37" s="13">
        <f>PL!DN39</f>
        <v>644972.54399999999</v>
      </c>
      <c r="DP37" s="13">
        <f>PL!DO39</f>
        <v>644972.54399999999</v>
      </c>
      <c r="DQ37" s="13">
        <f>PL!DP39</f>
        <v>644972.54399999999</v>
      </c>
      <c r="DR37" s="14">
        <f>PL!DQ39</f>
        <v>644972.54399999999</v>
      </c>
    </row>
    <row r="38" spans="1:122" s="4" customFormat="1" ht="18" customHeight="1" x14ac:dyDescent="0.3">
      <c r="A38" s="155">
        <v>12509</v>
      </c>
      <c r="B38" s="22" t="s">
        <v>70</v>
      </c>
      <c r="C38" s="13">
        <f t="shared" si="485"/>
        <v>40000</v>
      </c>
      <c r="D38" s="13">
        <f>PL!C40</f>
        <v>50000</v>
      </c>
      <c r="E38" s="13">
        <f>PL!D40</f>
        <v>50000</v>
      </c>
      <c r="F38" s="13">
        <f>PL!E40</f>
        <v>50000</v>
      </c>
      <c r="G38" s="13">
        <f>PL!F40</f>
        <v>50000</v>
      </c>
      <c r="H38" s="13">
        <f>PL!G40</f>
        <v>50000</v>
      </c>
      <c r="I38" s="13">
        <f>PL!H40</f>
        <v>50000</v>
      </c>
      <c r="J38" s="13">
        <f>PL!I40</f>
        <v>50000</v>
      </c>
      <c r="K38" s="13">
        <f>PL!J40</f>
        <v>50000</v>
      </c>
      <c r="L38" s="13">
        <f>PL!K40</f>
        <v>50000</v>
      </c>
      <c r="M38" s="13">
        <f>PL!L40</f>
        <v>50000</v>
      </c>
      <c r="N38" s="13">
        <f>PL!M40</f>
        <v>50000</v>
      </c>
      <c r="O38" s="13">
        <f>PL!N40</f>
        <v>50000</v>
      </c>
      <c r="P38" s="13">
        <f>PL!O40</f>
        <v>60000</v>
      </c>
      <c r="Q38" s="13">
        <f>PL!P40</f>
        <v>60000</v>
      </c>
      <c r="R38" s="13">
        <f>PL!Q40</f>
        <v>60000</v>
      </c>
      <c r="S38" s="13">
        <f>PL!R40</f>
        <v>60000</v>
      </c>
      <c r="T38" s="13">
        <f>PL!S40</f>
        <v>60000</v>
      </c>
      <c r="U38" s="13">
        <f>PL!T40</f>
        <v>60000</v>
      </c>
      <c r="V38" s="13">
        <f>PL!U40</f>
        <v>60000</v>
      </c>
      <c r="W38" s="13">
        <f>PL!V40</f>
        <v>60000</v>
      </c>
      <c r="X38" s="13">
        <f>PL!W40</f>
        <v>60000</v>
      </c>
      <c r="Y38" s="13">
        <f>PL!X40</f>
        <v>60000</v>
      </c>
      <c r="Z38" s="13">
        <f>PL!Y40</f>
        <v>60000</v>
      </c>
      <c r="AA38" s="13">
        <f>PL!Z40</f>
        <v>60000</v>
      </c>
      <c r="AB38" s="13">
        <f>PL!AA40</f>
        <v>72000</v>
      </c>
      <c r="AC38" s="13">
        <f>PL!AB40</f>
        <v>72000</v>
      </c>
      <c r="AD38" s="13">
        <f>PL!AC40</f>
        <v>72000</v>
      </c>
      <c r="AE38" s="13">
        <f>PL!AD40</f>
        <v>72000</v>
      </c>
      <c r="AF38" s="13">
        <f>PL!AE40</f>
        <v>72000</v>
      </c>
      <c r="AG38" s="13">
        <f>PL!AF40</f>
        <v>72000</v>
      </c>
      <c r="AH38" s="13">
        <f>PL!AG40</f>
        <v>72000</v>
      </c>
      <c r="AI38" s="13">
        <f>PL!AH40</f>
        <v>72000</v>
      </c>
      <c r="AJ38" s="13">
        <f>PL!AI40</f>
        <v>72000</v>
      </c>
      <c r="AK38" s="13">
        <f>PL!AJ40</f>
        <v>72000</v>
      </c>
      <c r="AL38" s="13">
        <f>PL!AK40</f>
        <v>72000</v>
      </c>
      <c r="AM38" s="13">
        <f>PL!AL40</f>
        <v>72000</v>
      </c>
      <c r="AN38" s="13">
        <f>PL!AM40</f>
        <v>86400</v>
      </c>
      <c r="AO38" s="13">
        <f>PL!AN40</f>
        <v>86400</v>
      </c>
      <c r="AP38" s="13">
        <f>PL!AO40</f>
        <v>86400</v>
      </c>
      <c r="AQ38" s="13">
        <f>PL!AP40</f>
        <v>86400</v>
      </c>
      <c r="AR38" s="13">
        <f>PL!AQ40</f>
        <v>86400</v>
      </c>
      <c r="AS38" s="13">
        <f>PL!AR40</f>
        <v>86400</v>
      </c>
      <c r="AT38" s="13">
        <f>PL!AS40</f>
        <v>86400</v>
      </c>
      <c r="AU38" s="13">
        <f>PL!AT40</f>
        <v>86400</v>
      </c>
      <c r="AV38" s="13">
        <f>PL!AU40</f>
        <v>86400</v>
      </c>
      <c r="AW38" s="13">
        <f>PL!AV40</f>
        <v>86400</v>
      </c>
      <c r="AX38" s="13">
        <f>PL!AW40</f>
        <v>86400</v>
      </c>
      <c r="AY38" s="13">
        <f>PL!AX40</f>
        <v>86400</v>
      </c>
      <c r="AZ38" s="13">
        <f>PL!AY40</f>
        <v>103680</v>
      </c>
      <c r="BA38" s="13">
        <f>PL!AZ40</f>
        <v>103680</v>
      </c>
      <c r="BB38" s="13">
        <f>PL!BA40</f>
        <v>103680</v>
      </c>
      <c r="BC38" s="13">
        <f>PL!BB40</f>
        <v>103680</v>
      </c>
      <c r="BD38" s="13">
        <f>PL!BC40</f>
        <v>103680</v>
      </c>
      <c r="BE38" s="13">
        <f>PL!BD40</f>
        <v>103680</v>
      </c>
      <c r="BF38" s="13">
        <f>PL!BE40</f>
        <v>103680</v>
      </c>
      <c r="BG38" s="13">
        <f>PL!BF40</f>
        <v>103680</v>
      </c>
      <c r="BH38" s="13">
        <f>PL!BG40</f>
        <v>103680</v>
      </c>
      <c r="BI38" s="13">
        <f>PL!BH40</f>
        <v>103680</v>
      </c>
      <c r="BJ38" s="13">
        <f>PL!BI40</f>
        <v>103680</v>
      </c>
      <c r="BK38" s="13">
        <f>PL!BJ40</f>
        <v>103680</v>
      </c>
      <c r="BL38" s="13">
        <f>PL!BK40</f>
        <v>124416</v>
      </c>
      <c r="BM38" s="13">
        <f>PL!BL40</f>
        <v>124416</v>
      </c>
      <c r="BN38" s="13">
        <f>PL!BM40</f>
        <v>124416</v>
      </c>
      <c r="BO38" s="13">
        <f>PL!BN40</f>
        <v>124416</v>
      </c>
      <c r="BP38" s="13">
        <f>PL!BO40</f>
        <v>124416</v>
      </c>
      <c r="BQ38" s="13">
        <f>PL!BP40</f>
        <v>124416</v>
      </c>
      <c r="BR38" s="13">
        <f>PL!BQ40</f>
        <v>124416</v>
      </c>
      <c r="BS38" s="13">
        <f>PL!BR40</f>
        <v>124416</v>
      </c>
      <c r="BT38" s="13">
        <f>PL!BS40</f>
        <v>124416</v>
      </c>
      <c r="BU38" s="13">
        <f>PL!BT40</f>
        <v>124416</v>
      </c>
      <c r="BV38" s="13">
        <f>PL!BU40</f>
        <v>124416</v>
      </c>
      <c r="BW38" s="13">
        <f>PL!BV40</f>
        <v>124416</v>
      </c>
      <c r="BX38" s="13">
        <f>PL!BW40</f>
        <v>149299.19999999998</v>
      </c>
      <c r="BY38" s="13">
        <f>PL!BX40</f>
        <v>149299.19999999998</v>
      </c>
      <c r="BZ38" s="13">
        <f>PL!BY40</f>
        <v>149299.19999999998</v>
      </c>
      <c r="CA38" s="13">
        <f>PL!BZ40</f>
        <v>149299.19999999998</v>
      </c>
      <c r="CB38" s="13">
        <f>PL!CA40</f>
        <v>149299.19999999998</v>
      </c>
      <c r="CC38" s="13">
        <f>PL!CB40</f>
        <v>149299.19999999998</v>
      </c>
      <c r="CD38" s="13">
        <f>PL!CC40</f>
        <v>149299.19999999998</v>
      </c>
      <c r="CE38" s="13">
        <f>PL!CD40</f>
        <v>149299.19999999998</v>
      </c>
      <c r="CF38" s="13">
        <f>PL!CE40</f>
        <v>149299.19999999998</v>
      </c>
      <c r="CG38" s="13">
        <f>PL!CF40</f>
        <v>149299.19999999998</v>
      </c>
      <c r="CH38" s="13">
        <f>PL!CG40</f>
        <v>149299.19999999998</v>
      </c>
      <c r="CI38" s="13">
        <f>PL!CH40</f>
        <v>149299.19999999998</v>
      </c>
      <c r="CJ38" s="13">
        <f>PL!CI40</f>
        <v>179159.03999999998</v>
      </c>
      <c r="CK38" s="13">
        <f>PL!CJ40</f>
        <v>179159.03999999998</v>
      </c>
      <c r="CL38" s="13">
        <f>PL!CK40</f>
        <v>179159.03999999998</v>
      </c>
      <c r="CM38" s="13">
        <f>PL!CL40</f>
        <v>179159.03999999998</v>
      </c>
      <c r="CN38" s="13">
        <f>PL!CM40</f>
        <v>179159.03999999998</v>
      </c>
      <c r="CO38" s="13">
        <f>PL!CN40</f>
        <v>179159.03999999998</v>
      </c>
      <c r="CP38" s="13">
        <f>PL!CO40</f>
        <v>179159.03999999998</v>
      </c>
      <c r="CQ38" s="13">
        <f>PL!CP40</f>
        <v>179159.03999999998</v>
      </c>
      <c r="CR38" s="13">
        <f>PL!CQ40</f>
        <v>179159.03999999998</v>
      </c>
      <c r="CS38" s="13">
        <f>PL!CR40</f>
        <v>179159.03999999998</v>
      </c>
      <c r="CT38" s="13">
        <f>PL!CS40</f>
        <v>179159.03999999998</v>
      </c>
      <c r="CU38" s="13">
        <f>PL!CT40</f>
        <v>179159.03999999998</v>
      </c>
      <c r="CV38" s="13">
        <f>PL!CU40</f>
        <v>214990.84799999997</v>
      </c>
      <c r="CW38" s="13">
        <f>PL!CV40</f>
        <v>214990.84799999997</v>
      </c>
      <c r="CX38" s="13">
        <f>PL!CW40</f>
        <v>214990.84799999997</v>
      </c>
      <c r="CY38" s="13">
        <f>PL!CX40</f>
        <v>214990.84799999997</v>
      </c>
      <c r="CZ38" s="13">
        <f>PL!CY40</f>
        <v>214990.84799999997</v>
      </c>
      <c r="DA38" s="13">
        <f>PL!CZ40</f>
        <v>214990.84799999997</v>
      </c>
      <c r="DB38" s="13">
        <f>PL!DA40</f>
        <v>214990.84799999997</v>
      </c>
      <c r="DC38" s="13">
        <f>PL!DB40</f>
        <v>214990.84799999997</v>
      </c>
      <c r="DD38" s="13">
        <f>PL!DC40</f>
        <v>214990.84799999997</v>
      </c>
      <c r="DE38" s="13">
        <f>PL!DD40</f>
        <v>214990.84799999997</v>
      </c>
      <c r="DF38" s="13">
        <f>PL!DE40</f>
        <v>214990.84799999997</v>
      </c>
      <c r="DG38" s="13">
        <f>PL!DF40</f>
        <v>214990.84799999997</v>
      </c>
      <c r="DH38" s="13">
        <f>PL!DG40</f>
        <v>257989.01759999996</v>
      </c>
      <c r="DI38" s="13">
        <f>PL!DH40</f>
        <v>257989.01759999996</v>
      </c>
      <c r="DJ38" s="13">
        <f>PL!DI40</f>
        <v>257989.01759999996</v>
      </c>
      <c r="DK38" s="13">
        <f>PL!DJ40</f>
        <v>257989.01759999996</v>
      </c>
      <c r="DL38" s="13">
        <f>PL!DK40</f>
        <v>257989.01759999996</v>
      </c>
      <c r="DM38" s="13">
        <f>PL!DL40</f>
        <v>257989.01759999996</v>
      </c>
      <c r="DN38" s="13">
        <f>PL!DM40</f>
        <v>257989.01759999996</v>
      </c>
      <c r="DO38" s="13">
        <f>PL!DN40</f>
        <v>257989.01759999996</v>
      </c>
      <c r="DP38" s="13">
        <f>PL!DO40</f>
        <v>257989.01759999996</v>
      </c>
      <c r="DQ38" s="13">
        <f>PL!DP40</f>
        <v>257989.01759999996</v>
      </c>
      <c r="DR38" s="14">
        <f>PL!DQ40</f>
        <v>257989.01759999996</v>
      </c>
    </row>
    <row r="39" spans="1:122" s="7" customFormat="1" ht="18" customHeight="1" x14ac:dyDescent="0.3">
      <c r="A39" s="165">
        <v>12600</v>
      </c>
      <c r="B39" s="28" t="s">
        <v>243</v>
      </c>
      <c r="C39" s="5">
        <f>C40+C41</f>
        <v>800000</v>
      </c>
      <c r="D39" s="5">
        <f t="shared" ref="D39:BO39" si="486">D40+D41</f>
        <v>800000</v>
      </c>
      <c r="E39" s="5">
        <f t="shared" si="486"/>
        <v>800000</v>
      </c>
      <c r="F39" s="5">
        <f t="shared" si="486"/>
        <v>1444850.8474576268</v>
      </c>
      <c r="G39" s="5">
        <f t="shared" si="486"/>
        <v>1444850.8474576268</v>
      </c>
      <c r="H39" s="5">
        <f t="shared" si="486"/>
        <v>1444850.8474576268</v>
      </c>
      <c r="I39" s="5">
        <f t="shared" si="486"/>
        <v>1778785.3128531077</v>
      </c>
      <c r="J39" s="5">
        <f t="shared" si="486"/>
        <v>1779925.5553201507</v>
      </c>
      <c r="K39" s="5">
        <f t="shared" si="486"/>
        <v>1896446.1537193968</v>
      </c>
      <c r="L39" s="5">
        <f t="shared" si="486"/>
        <v>2469276.6101694913</v>
      </c>
      <c r="M39" s="5">
        <f t="shared" si="486"/>
        <v>2701177.5645009414</v>
      </c>
      <c r="N39" s="5">
        <f t="shared" si="486"/>
        <v>2146826.1647834275</v>
      </c>
      <c r="O39" s="5">
        <f t="shared" si="486"/>
        <v>2600642.8495762707</v>
      </c>
      <c r="P39" s="5">
        <f t="shared" si="486"/>
        <v>2600642.8495762707</v>
      </c>
      <c r="Q39" s="5">
        <f t="shared" si="486"/>
        <v>2600642.8495762707</v>
      </c>
      <c r="R39" s="5">
        <f t="shared" si="486"/>
        <v>1420738.1805084741</v>
      </c>
      <c r="S39" s="5">
        <f t="shared" si="486"/>
        <v>1420738.1805084741</v>
      </c>
      <c r="T39" s="5">
        <f t="shared" si="486"/>
        <v>1420738.1805084741</v>
      </c>
      <c r="U39" s="5">
        <f t="shared" si="486"/>
        <v>1961968.9978813555</v>
      </c>
      <c r="V39" s="5">
        <f t="shared" si="486"/>
        <v>1961968.9978813555</v>
      </c>
      <c r="W39" s="5">
        <f t="shared" si="486"/>
        <v>1961968.9978813555</v>
      </c>
      <c r="X39" s="5">
        <f t="shared" si="486"/>
        <v>2439506.00677966</v>
      </c>
      <c r="Y39" s="5">
        <f t="shared" si="486"/>
        <v>2439506.00677966</v>
      </c>
      <c r="Z39" s="5">
        <f t="shared" si="486"/>
        <v>2439506.00677966</v>
      </c>
      <c r="AA39" s="5">
        <f t="shared" si="486"/>
        <v>3362899.6749999984</v>
      </c>
      <c r="AB39" s="5">
        <f t="shared" si="486"/>
        <v>3362899.6749999984</v>
      </c>
      <c r="AC39" s="5">
        <f t="shared" si="486"/>
        <v>3362899.6749999984</v>
      </c>
      <c r="AD39" s="5">
        <f t="shared" si="486"/>
        <v>2293715.6587966098</v>
      </c>
      <c r="AE39" s="5">
        <f t="shared" si="486"/>
        <v>2293715.6587966098</v>
      </c>
      <c r="AF39" s="5">
        <f t="shared" si="486"/>
        <v>2293715.6587966098</v>
      </c>
      <c r="AG39" s="5">
        <f t="shared" si="486"/>
        <v>3013990.7591525409</v>
      </c>
      <c r="AH39" s="5">
        <f t="shared" si="486"/>
        <v>3013990.7591525409</v>
      </c>
      <c r="AI39" s="5">
        <f t="shared" si="486"/>
        <v>3013990.7591525409</v>
      </c>
      <c r="AJ39" s="5">
        <f t="shared" si="486"/>
        <v>3724014.2693182663</v>
      </c>
      <c r="AK39" s="5">
        <f t="shared" si="486"/>
        <v>4142828.2443073452</v>
      </c>
      <c r="AL39" s="5">
        <f t="shared" si="486"/>
        <v>4120258.0385054611</v>
      </c>
      <c r="AM39" s="5">
        <f t="shared" si="486"/>
        <v>4752497.4248644048</v>
      </c>
      <c r="AN39" s="5">
        <f t="shared" si="486"/>
        <v>4752497.4248644048</v>
      </c>
      <c r="AO39" s="5">
        <f t="shared" si="486"/>
        <v>4752497.4248644048</v>
      </c>
      <c r="AP39" s="5">
        <f t="shared" si="486"/>
        <v>2852838.2762711863</v>
      </c>
      <c r="AQ39" s="5">
        <f t="shared" si="486"/>
        <v>2852838.2762711863</v>
      </c>
      <c r="AR39" s="5">
        <f t="shared" si="486"/>
        <v>2852838.2762711863</v>
      </c>
      <c r="AS39" s="5">
        <f t="shared" si="486"/>
        <v>3850208.4726625257</v>
      </c>
      <c r="AT39" s="5">
        <f t="shared" si="486"/>
        <v>3866539.6873517907</v>
      </c>
      <c r="AU39" s="5">
        <f t="shared" si="486"/>
        <v>4144137.7794071576</v>
      </c>
      <c r="AV39" s="5">
        <f t="shared" si="486"/>
        <v>5503588.1522184545</v>
      </c>
      <c r="AW39" s="5">
        <f t="shared" si="486"/>
        <v>6042453.1216399251</v>
      </c>
      <c r="AX39" s="5">
        <f t="shared" si="486"/>
        <v>6859095.8688391671</v>
      </c>
      <c r="AY39" s="5">
        <f t="shared" si="486"/>
        <v>6202012.9135593185</v>
      </c>
      <c r="AZ39" s="5">
        <f t="shared" si="486"/>
        <v>6202012.9135593185</v>
      </c>
      <c r="BA39" s="5">
        <f t="shared" si="486"/>
        <v>6420101.1392020928</v>
      </c>
      <c r="BB39" s="5">
        <f t="shared" si="486"/>
        <v>4826514.6695513157</v>
      </c>
      <c r="BC39" s="5">
        <f t="shared" si="486"/>
        <v>5191065.7397840135</v>
      </c>
      <c r="BD39" s="5">
        <f t="shared" si="486"/>
        <v>5555616.8100167122</v>
      </c>
      <c r="BE39" s="5">
        <f t="shared" si="486"/>
        <v>7126785.7001646636</v>
      </c>
      <c r="BF39" s="5">
        <f t="shared" si="486"/>
        <v>7143116.9148539286</v>
      </c>
      <c r="BG39" s="5">
        <f t="shared" si="486"/>
        <v>7507667.9850866273</v>
      </c>
      <c r="BH39" s="5">
        <f t="shared" si="486"/>
        <v>9293116.288246233</v>
      </c>
      <c r="BI39" s="5">
        <f t="shared" si="486"/>
        <v>10005887.214022361</v>
      </c>
      <c r="BJ39" s="5">
        <f t="shared" si="486"/>
        <v>10718658.139798492</v>
      </c>
      <c r="BK39" s="5">
        <f t="shared" si="486"/>
        <v>9727755.3916360624</v>
      </c>
      <c r="BL39" s="5">
        <f t="shared" si="486"/>
        <v>9516826.719319677</v>
      </c>
      <c r="BM39" s="5">
        <f t="shared" si="486"/>
        <v>9977946.1198987737</v>
      </c>
      <c r="BN39" s="5">
        <f t="shared" si="486"/>
        <v>7716606.4714312628</v>
      </c>
      <c r="BO39" s="5">
        <f t="shared" si="486"/>
        <v>8177725.8720103558</v>
      </c>
      <c r="BP39" s="5">
        <f t="shared" ref="BP39:DR39" si="487">BP40+BP41</f>
        <v>8638845.2725894544</v>
      </c>
      <c r="BQ39" s="5">
        <f t="shared" si="487"/>
        <v>10635857.274863465</v>
      </c>
      <c r="BR39" s="5">
        <f t="shared" si="487"/>
        <v>10641595.269213747</v>
      </c>
      <c r="BS39" s="5">
        <f t="shared" si="487"/>
        <v>11102714.669792844</v>
      </c>
      <c r="BT39" s="5">
        <f t="shared" si="487"/>
        <v>13376433.07617702</v>
      </c>
      <c r="BU39" s="5">
        <f t="shared" si="487"/>
        <v>14292933.882984929</v>
      </c>
      <c r="BV39" s="5">
        <f t="shared" si="487"/>
        <v>15209434.689792838</v>
      </c>
      <c r="BW39" s="5">
        <f t="shared" si="487"/>
        <v>13474878.263462445</v>
      </c>
      <c r="BX39" s="5">
        <f t="shared" si="487"/>
        <v>13480616.257812727</v>
      </c>
      <c r="BY39" s="5">
        <f t="shared" si="487"/>
        <v>14060224.134295557</v>
      </c>
      <c r="BZ39" s="5">
        <f t="shared" si="487"/>
        <v>10742921.639719056</v>
      </c>
      <c r="CA39" s="5">
        <f t="shared" si="487"/>
        <v>11322529.516201876</v>
      </c>
      <c r="CB39" s="5">
        <f t="shared" si="487"/>
        <v>11902137.392684706</v>
      </c>
      <c r="CC39" s="5">
        <f t="shared" si="487"/>
        <v>14410252.311879398</v>
      </c>
      <c r="CD39" s="5">
        <f t="shared" si="487"/>
        <v>14415990.306229681</v>
      </c>
      <c r="CE39" s="5">
        <f t="shared" si="487"/>
        <v>14995598.182712503</v>
      </c>
      <c r="CF39" s="5">
        <f t="shared" si="487"/>
        <v>17849831.176793966</v>
      </c>
      <c r="CG39" s="5">
        <f t="shared" si="487"/>
        <v>19003308.935409337</v>
      </c>
      <c r="CH39" s="5">
        <f t="shared" si="487"/>
        <v>20156786.694024704</v>
      </c>
      <c r="CI39" s="5">
        <f t="shared" si="487"/>
        <v>17772649.435933627</v>
      </c>
      <c r="CJ39" s="5">
        <f t="shared" si="487"/>
        <v>17678387.430283908</v>
      </c>
      <c r="CK39" s="5">
        <f t="shared" si="487"/>
        <v>18372642.947798934</v>
      </c>
      <c r="CL39" s="5">
        <f t="shared" si="487"/>
        <v>13653644.389398711</v>
      </c>
      <c r="CM39" s="5">
        <f t="shared" si="487"/>
        <v>14347899.906913735</v>
      </c>
      <c r="CN39" s="5">
        <f t="shared" si="487"/>
        <v>15042155.424428767</v>
      </c>
      <c r="CO39" s="5">
        <f t="shared" si="487"/>
        <v>18044736.226892948</v>
      </c>
      <c r="CP39" s="5">
        <f t="shared" si="487"/>
        <v>18050474.221243232</v>
      </c>
      <c r="CQ39" s="5">
        <f t="shared" si="487"/>
        <v>18744729.738758259</v>
      </c>
      <c r="CR39" s="5">
        <f t="shared" si="487"/>
        <v>22160598.97686176</v>
      </c>
      <c r="CS39" s="5">
        <f t="shared" si="487"/>
        <v>23543372.017541531</v>
      </c>
      <c r="CT39" s="5">
        <f t="shared" si="487"/>
        <v>24926145.05822131</v>
      </c>
      <c r="CU39" s="5">
        <f t="shared" si="487"/>
        <v>21712408.965043824</v>
      </c>
      <c r="CV39" s="5">
        <f t="shared" si="487"/>
        <v>22051480.292727429</v>
      </c>
      <c r="CW39" s="5">
        <f t="shared" si="487"/>
        <v>22895336.466480453</v>
      </c>
      <c r="CX39" s="5">
        <f t="shared" si="487"/>
        <v>17401584.78695</v>
      </c>
      <c r="CY39" s="5">
        <f t="shared" si="487"/>
        <v>18244300.718235977</v>
      </c>
      <c r="CZ39" s="5">
        <f t="shared" si="487"/>
        <v>19087016.649521962</v>
      </c>
      <c r="DA39" s="5">
        <f t="shared" si="487"/>
        <v>22723489.473540142</v>
      </c>
      <c r="DB39" s="5">
        <f t="shared" si="487"/>
        <v>22728087.225423388</v>
      </c>
      <c r="DC39" s="5">
        <f t="shared" si="487"/>
        <v>23570803.156709358</v>
      </c>
      <c r="DD39" s="5">
        <f t="shared" si="487"/>
        <v>27707305.407913759</v>
      </c>
      <c r="DE39" s="5">
        <f t="shared" si="487"/>
        <v>29388139.518602476</v>
      </c>
      <c r="DF39" s="5">
        <f t="shared" si="487"/>
        <v>31068973.629291207</v>
      </c>
      <c r="DG39" s="5">
        <f t="shared" si="487"/>
        <v>27187379.111056268</v>
      </c>
      <c r="DH39" s="5">
        <f t="shared" si="487"/>
        <v>27191976.862939507</v>
      </c>
      <c r="DI39" s="5">
        <f t="shared" si="487"/>
        <v>28170898.571323678</v>
      </c>
      <c r="DJ39" s="5">
        <f t="shared" si="487"/>
        <v>20771437.91002275</v>
      </c>
      <c r="DK39" s="5">
        <f t="shared" si="487"/>
        <v>21750359.618406914</v>
      </c>
      <c r="DL39" s="5">
        <f t="shared" si="487"/>
        <v>22729281.326791085</v>
      </c>
      <c r="DM39" s="5">
        <f t="shared" si="487"/>
        <v>26937625.561044924</v>
      </c>
      <c r="DN39" s="5">
        <f t="shared" si="487"/>
        <v>26942223.312928163</v>
      </c>
      <c r="DO39" s="5">
        <f t="shared" si="487"/>
        <v>27921145.021312334</v>
      </c>
      <c r="DP39" s="5">
        <f t="shared" si="487"/>
        <v>32713062.137593977</v>
      </c>
      <c r="DQ39" s="5">
        <f t="shared" si="487"/>
        <v>34666307.802479073</v>
      </c>
      <c r="DR39" s="6">
        <f t="shared" si="487"/>
        <v>36619553.467364177</v>
      </c>
    </row>
    <row r="40" spans="1:122" s="4" customFormat="1" ht="18" customHeight="1" x14ac:dyDescent="0.3">
      <c r="A40" s="155">
        <v>12601</v>
      </c>
      <c r="B40" s="22" t="s">
        <v>241</v>
      </c>
      <c r="C40" s="13">
        <f>'Модель налогов'!B10</f>
        <v>800000</v>
      </c>
      <c r="D40" s="13">
        <f>'Модель налогов'!C10</f>
        <v>800000</v>
      </c>
      <c r="E40" s="13">
        <f>'Модель налогов'!D10</f>
        <v>800000</v>
      </c>
      <c r="F40" s="13">
        <f>'Модель налогов'!E10</f>
        <v>1444850.8474576268</v>
      </c>
      <c r="G40" s="13">
        <f>'Модель налогов'!F10</f>
        <v>1444850.8474576268</v>
      </c>
      <c r="H40" s="13">
        <f>'Модель налогов'!G10</f>
        <v>1444850.8474576268</v>
      </c>
      <c r="I40" s="13">
        <f>'Модель налогов'!H10</f>
        <v>1733475.3707627114</v>
      </c>
      <c r="J40" s="13">
        <f>'Модель налогов'!I10</f>
        <v>1733475.3707627114</v>
      </c>
      <c r="K40" s="13">
        <f>'Модель налогов'!J10</f>
        <v>1733475.3707627114</v>
      </c>
      <c r="L40" s="13">
        <f>'Модель налогов'!K10</f>
        <v>2074404.8728813559</v>
      </c>
      <c r="M40" s="13">
        <f>'Модель налогов'!L10</f>
        <v>2074404.8728813559</v>
      </c>
      <c r="N40" s="13">
        <f>'Модель налогов'!M10</f>
        <v>2074404.8728813559</v>
      </c>
      <c r="O40" s="13">
        <f>'Модель налогов'!N10</f>
        <v>2600642.8495762707</v>
      </c>
      <c r="P40" s="13">
        <f>'Модель налогов'!O10</f>
        <v>2600642.8495762707</v>
      </c>
      <c r="Q40" s="13">
        <f>'Модель налогов'!P10</f>
        <v>2600642.8495762707</v>
      </c>
      <c r="R40" s="13">
        <f>'Модель налогов'!Q10</f>
        <v>1420738.1805084741</v>
      </c>
      <c r="S40" s="13">
        <f>'Модель налогов'!R10</f>
        <v>1420738.1805084741</v>
      </c>
      <c r="T40" s="13">
        <f>'Модель налогов'!S10</f>
        <v>1420738.1805084741</v>
      </c>
      <c r="U40" s="13">
        <f>'Модель налогов'!T10</f>
        <v>1961968.9978813555</v>
      </c>
      <c r="V40" s="13">
        <f>'Модель налогов'!U10</f>
        <v>1961968.9978813555</v>
      </c>
      <c r="W40" s="13">
        <f>'Модель налогов'!V10</f>
        <v>1961968.9978813555</v>
      </c>
      <c r="X40" s="13">
        <f>'Модель налогов'!W10</f>
        <v>2439506.00677966</v>
      </c>
      <c r="Y40" s="13">
        <f>'Модель налогов'!X10</f>
        <v>2439506.00677966</v>
      </c>
      <c r="Z40" s="13">
        <f>'Модель налогов'!Y10</f>
        <v>2439506.00677966</v>
      </c>
      <c r="AA40" s="13">
        <f>'Модель налогов'!Z10</f>
        <v>3362899.6749999984</v>
      </c>
      <c r="AB40" s="13">
        <f>'Модель налогов'!AA10</f>
        <v>3362899.6749999984</v>
      </c>
      <c r="AC40" s="13">
        <f>'Модель налогов'!AB10</f>
        <v>3362899.6749999984</v>
      </c>
      <c r="AD40" s="13">
        <f>'Модель налогов'!AC10</f>
        <v>2293715.6587966098</v>
      </c>
      <c r="AE40" s="13">
        <f>'Модель налогов'!AD10</f>
        <v>2293715.6587966098</v>
      </c>
      <c r="AF40" s="13">
        <f>'Модель налогов'!AE10</f>
        <v>2293715.6587966098</v>
      </c>
      <c r="AG40" s="13">
        <f>'Модель налогов'!AF10</f>
        <v>3013990.7591525409</v>
      </c>
      <c r="AH40" s="13">
        <f>'Модель налогов'!AG10</f>
        <v>3013990.7591525409</v>
      </c>
      <c r="AI40" s="13">
        <f>'Модель налогов'!AH10</f>
        <v>3013990.7591525409</v>
      </c>
      <c r="AJ40" s="13">
        <f>'Модель налогов'!AI10</f>
        <v>3648191.5156610161</v>
      </c>
      <c r="AK40" s="13">
        <f>'Модель налогов'!AJ10</f>
        <v>3648191.5156610161</v>
      </c>
      <c r="AL40" s="13">
        <f>'Модель налогов'!AK10</f>
        <v>3648191.5156610161</v>
      </c>
      <c r="AM40" s="13">
        <f>'Модель налогов'!AL10</f>
        <v>4752497.4248644048</v>
      </c>
      <c r="AN40" s="13">
        <f>'Модель налогов'!AM10</f>
        <v>4752497.4248644048</v>
      </c>
      <c r="AO40" s="13">
        <f>'Модель налогов'!AN10</f>
        <v>4752497.4248644048</v>
      </c>
      <c r="AP40" s="13">
        <f>'Модель налогов'!AO10</f>
        <v>2852838.2762711863</v>
      </c>
      <c r="AQ40" s="13">
        <f>'Модель налогов'!AP10</f>
        <v>2852838.2762711863</v>
      </c>
      <c r="AR40" s="13">
        <f>'Модель налогов'!AQ10</f>
        <v>2852838.2762711863</v>
      </c>
      <c r="AS40" s="13">
        <f>'Модель налогов'!AR10</f>
        <v>3784350.983050847</v>
      </c>
      <c r="AT40" s="13">
        <f>'Модель налогов'!AS10</f>
        <v>3784350.983050847</v>
      </c>
      <c r="AU40" s="13">
        <f>'Модель налогов'!AT10</f>
        <v>3784350.983050847</v>
      </c>
      <c r="AV40" s="13">
        <f>'Модель налогов'!AU10</f>
        <v>4604936.3864406766</v>
      </c>
      <c r="AW40" s="13">
        <f>'Модель налогов'!AV10</f>
        <v>4604936.3864406766</v>
      </c>
      <c r="AX40" s="13">
        <f>'Модель налогов'!AW10</f>
        <v>4604936.3864406766</v>
      </c>
      <c r="AY40" s="13">
        <f>'Модель налогов'!AX10</f>
        <v>6202012.9135593185</v>
      </c>
      <c r="AZ40" s="13">
        <f>'Модель налогов'!AY10</f>
        <v>6202012.9135593185</v>
      </c>
      <c r="BA40" s="13">
        <f>'Модель налогов'!AZ10</f>
        <v>6202012.9135593185</v>
      </c>
      <c r="BB40" s="13">
        <f>'Модель налогов'!BA10</f>
        <v>4243875.3736758456</v>
      </c>
      <c r="BC40" s="13">
        <f>'Модель налогов'!BB10</f>
        <v>4243875.3736758456</v>
      </c>
      <c r="BD40" s="13">
        <f>'Модель налогов'!BC10</f>
        <v>4243875.3736758456</v>
      </c>
      <c r="BE40" s="13">
        <f>'Модель налогов'!BD10</f>
        <v>5463493.1935911002</v>
      </c>
      <c r="BF40" s="13">
        <f>'Модель налогов'!BE10</f>
        <v>5463493.1935911002</v>
      </c>
      <c r="BG40" s="13">
        <f>'Модель налогов'!BF10</f>
        <v>5463493.1935911002</v>
      </c>
      <c r="BH40" s="13">
        <f>'Модель налогов'!BG10</f>
        <v>6536170.5709745735</v>
      </c>
      <c r="BI40" s="13">
        <f>'Модель налогов'!BH10</f>
        <v>6536170.5709745735</v>
      </c>
      <c r="BJ40" s="13">
        <f>'Модель налогов'!BI10</f>
        <v>6536170.5709745735</v>
      </c>
      <c r="BK40" s="13">
        <f>'Модель налогов'!BJ10</f>
        <v>8637431.0460805055</v>
      </c>
      <c r="BL40" s="13">
        <f>'Модель налогов'!BK10</f>
        <v>8637431.0460805055</v>
      </c>
      <c r="BM40" s="13">
        <f>'Модель налогов'!BL10</f>
        <v>8637431.0460805055</v>
      </c>
      <c r="BN40" s="13">
        <f>'Модель налогов'!BM10</f>
        <v>5914971.9970338969</v>
      </c>
      <c r="BO40" s="13">
        <f>'Модель налогов'!BN10</f>
        <v>5914971.9970338969</v>
      </c>
      <c r="BP40" s="13">
        <f>'Модель налогов'!BO10</f>
        <v>5914971.9970338969</v>
      </c>
      <c r="BQ40" s="13">
        <f>'Модель налогов'!BP10</f>
        <v>7463864.5987288132</v>
      </c>
      <c r="BR40" s="13">
        <f>'Модель налогов'!BQ10</f>
        <v>7463864.5987288132</v>
      </c>
      <c r="BS40" s="13">
        <f>'Модель налогов'!BR10</f>
        <v>7463864.5987288132</v>
      </c>
      <c r="BT40" s="13">
        <f>'Модель налогов'!BS10</f>
        <v>8821082.1983050797</v>
      </c>
      <c r="BU40" s="13">
        <f>'Модель налогов'!BT10</f>
        <v>8821082.1983050797</v>
      </c>
      <c r="BV40" s="13">
        <f>'Модель налогов'!BU10</f>
        <v>8821082.1983050797</v>
      </c>
      <c r="BW40" s="13">
        <f>'Модель налогов'!BV10</f>
        <v>11520024.812711863</v>
      </c>
      <c r="BX40" s="13">
        <f>'Модель налогов'!BW10</f>
        <v>11520024.812711863</v>
      </c>
      <c r="BY40" s="13">
        <f>'Модель налогов'!BX10</f>
        <v>11520024.812711863</v>
      </c>
      <c r="BZ40" s="13">
        <f>'Модель налогов'!BY10</f>
        <v>7623114.4416525392</v>
      </c>
      <c r="CA40" s="13">
        <f>'Модель налогов'!BZ10</f>
        <v>7623114.4416525392</v>
      </c>
      <c r="CB40" s="13">
        <f>'Модель налогов'!CA10</f>
        <v>7623114.4416525392</v>
      </c>
      <c r="CC40" s="13">
        <f>'Модель налогов'!CB10</f>
        <v>9564621.4843644053</v>
      </c>
      <c r="CD40" s="13">
        <f>'Модель налогов'!CC10</f>
        <v>9564621.4843644053</v>
      </c>
      <c r="CE40" s="13">
        <f>'Модель налогов'!CD10</f>
        <v>9564621.4843644053</v>
      </c>
      <c r="CF40" s="13">
        <f>'Модель налогов'!CE10</f>
        <v>11265376.719830506</v>
      </c>
      <c r="CG40" s="13">
        <f>'Модель налогов'!CF10</f>
        <v>11265376.719830506</v>
      </c>
      <c r="CH40" s="13">
        <f>'Модель налогов'!CG10</f>
        <v>11265376.719830506</v>
      </c>
      <c r="CI40" s="13">
        <f>'Модель налогов'!CH10</f>
        <v>14651394.606016943</v>
      </c>
      <c r="CJ40" s="13">
        <f>'Модель налогов'!CI10</f>
        <v>14651394.606016943</v>
      </c>
      <c r="CK40" s="13">
        <f>'Модель налогов'!CJ10</f>
        <v>14651394.606016943</v>
      </c>
      <c r="CL40" s="13">
        <f>'Модель налогов'!CK10</f>
        <v>9238140.5301016886</v>
      </c>
      <c r="CM40" s="13">
        <f>'Модель налогов'!CL10</f>
        <v>9238140.5301016886</v>
      </c>
      <c r="CN40" s="13">
        <f>'Модель налогов'!CM10</f>
        <v>9238140.5301016886</v>
      </c>
      <c r="CO40" s="13">
        <f>'Модель налогов'!CN10</f>
        <v>11559465.815050842</v>
      </c>
      <c r="CP40" s="13">
        <f>'Модель налогов'!CO10</f>
        <v>11559465.815050842</v>
      </c>
      <c r="CQ40" s="13">
        <f>'Модель налогов'!CP10</f>
        <v>11559465.815050842</v>
      </c>
      <c r="CR40" s="13">
        <f>'Модель налогов'!CQ10</f>
        <v>13592562.012474567</v>
      </c>
      <c r="CS40" s="13">
        <f>'Модель налогов'!CR10</f>
        <v>13592562.012474567</v>
      </c>
      <c r="CT40" s="13">
        <f>'Модель налогов'!CS10</f>
        <v>13592562.012474567</v>
      </c>
      <c r="CU40" s="13">
        <f>'Модель налогов'!CT10</f>
        <v>17643261.822576266</v>
      </c>
      <c r="CV40" s="13">
        <f>'Модель налогов'!CU10</f>
        <v>17643261.822576266</v>
      </c>
      <c r="CW40" s="13">
        <f>'Модель налогов'!CV10</f>
        <v>17643261.822576266</v>
      </c>
      <c r="CX40" s="13">
        <f>'Модель налогов'!CW10</f>
        <v>11305653.96929279</v>
      </c>
      <c r="CY40" s="13">
        <f>'Модель налогов'!CX10</f>
        <v>11305653.96929279</v>
      </c>
      <c r="CZ40" s="13">
        <f>'Модель налогов'!CY10</f>
        <v>11305653.96929279</v>
      </c>
      <c r="DA40" s="13">
        <f>'Модель налогов'!CZ10</f>
        <v>14112410.862024993</v>
      </c>
      <c r="DB40" s="13">
        <f>'Модель налогов'!DA10</f>
        <v>14112410.862024993</v>
      </c>
      <c r="DC40" s="13">
        <f>'Модель налогов'!DB10</f>
        <v>14112410.862024993</v>
      </c>
      <c r="DD40" s="13">
        <f>'Модель налогов'!DC10</f>
        <v>16568079.002540668</v>
      </c>
      <c r="DE40" s="13">
        <f>'Модель налогов'!DD10</f>
        <v>16568079.002540668</v>
      </c>
      <c r="DF40" s="13">
        <f>'Модель налогов'!DE10</f>
        <v>16568079.002540668</v>
      </c>
      <c r="DG40" s="13">
        <f>'Модель налогов'!DF10</f>
        <v>21467001.353487279</v>
      </c>
      <c r="DH40" s="13">
        <f>'Модель налогов'!DG10</f>
        <v>21467001.353487279</v>
      </c>
      <c r="DI40" s="13">
        <f>'Модель налогов'!DH10</f>
        <v>21467001.353487279</v>
      </c>
      <c r="DJ40" s="13">
        <f>'Модель налогов'!DI10</f>
        <v>13088618.983802175</v>
      </c>
      <c r="DK40" s="13">
        <f>'Модель налогов'!DJ10</f>
        <v>13088618.983802175</v>
      </c>
      <c r="DL40" s="13">
        <f>'Модель налогов'!DK10</f>
        <v>13088618.983802175</v>
      </c>
      <c r="DM40" s="13">
        <f>'Модель налогов'!DL10</f>
        <v>16331041.509671843</v>
      </c>
      <c r="DN40" s="13">
        <f>'Модель налогов'!DM10</f>
        <v>16331041.509671843</v>
      </c>
      <c r="DO40" s="13">
        <f>'Модель налогов'!DN10</f>
        <v>16331041.509671843</v>
      </c>
      <c r="DP40" s="13">
        <f>'Модель налогов'!DO10</f>
        <v>19169712.961068381</v>
      </c>
      <c r="DQ40" s="13">
        <f>'Модель налогов'!DP10</f>
        <v>19169712.961068381</v>
      </c>
      <c r="DR40" s="14">
        <f>'Модель налогов'!DQ10</f>
        <v>19169712.961068381</v>
      </c>
    </row>
    <row r="41" spans="1:122" s="4" customFormat="1" ht="18" customHeight="1" x14ac:dyDescent="0.3">
      <c r="A41" s="155">
        <v>12602</v>
      </c>
      <c r="B41" s="22" t="s">
        <v>48</v>
      </c>
      <c r="C41" s="13">
        <f>PL!C46</f>
        <v>0</v>
      </c>
      <c r="D41" s="13">
        <f>PL!D46</f>
        <v>0</v>
      </c>
      <c r="E41" s="13">
        <f>PL!E46</f>
        <v>0</v>
      </c>
      <c r="F41" s="13">
        <f>PL!F46</f>
        <v>0</v>
      </c>
      <c r="G41" s="13">
        <f>PL!G46</f>
        <v>0</v>
      </c>
      <c r="H41" s="13">
        <f>PL!H46</f>
        <v>0</v>
      </c>
      <c r="I41" s="13">
        <f>PL!I46</f>
        <v>45309.942090396216</v>
      </c>
      <c r="J41" s="13">
        <f>PL!J46</f>
        <v>46450.184557439388</v>
      </c>
      <c r="K41" s="13">
        <f>PL!K46</f>
        <v>162970.78295668552</v>
      </c>
      <c r="L41" s="13">
        <f>PL!L46</f>
        <v>394871.73728813534</v>
      </c>
      <c r="M41" s="13">
        <f>PL!M46</f>
        <v>626772.6916195855</v>
      </c>
      <c r="N41" s="13">
        <f>PL!N46</f>
        <v>72421.291902071796</v>
      </c>
      <c r="O41" s="13">
        <f>PL!O46</f>
        <v>0</v>
      </c>
      <c r="P41" s="13">
        <f>PL!P46</f>
        <v>0</v>
      </c>
      <c r="Q41" s="13">
        <f>PL!Q46</f>
        <v>0</v>
      </c>
      <c r="R41" s="13">
        <f>PL!R46</f>
        <v>0</v>
      </c>
      <c r="S41" s="13">
        <f>PL!S46</f>
        <v>0</v>
      </c>
      <c r="T41" s="13">
        <f>PL!T46</f>
        <v>0</v>
      </c>
      <c r="U41" s="13">
        <f>PL!U46</f>
        <v>0</v>
      </c>
      <c r="V41" s="13">
        <f>PL!V46</f>
        <v>0</v>
      </c>
      <c r="W41" s="13">
        <f>PL!W46</f>
        <v>0</v>
      </c>
      <c r="X41" s="13">
        <f>PL!X46</f>
        <v>0</v>
      </c>
      <c r="Y41" s="13">
        <f>PL!Y46</f>
        <v>0</v>
      </c>
      <c r="Z41" s="13">
        <f>PL!Z46</f>
        <v>0</v>
      </c>
      <c r="AA41" s="13">
        <f>PL!AA46</f>
        <v>0</v>
      </c>
      <c r="AB41" s="13">
        <f>PL!AB46</f>
        <v>0</v>
      </c>
      <c r="AC41" s="13">
        <f>PL!AC46</f>
        <v>0</v>
      </c>
      <c r="AD41" s="13">
        <f>PL!AD46</f>
        <v>0</v>
      </c>
      <c r="AE41" s="13">
        <f>PL!AE46</f>
        <v>0</v>
      </c>
      <c r="AF41" s="13">
        <f>PL!AF46</f>
        <v>0</v>
      </c>
      <c r="AG41" s="13">
        <f>PL!AG46</f>
        <v>0</v>
      </c>
      <c r="AH41" s="13">
        <f>PL!AH46</f>
        <v>0</v>
      </c>
      <c r="AI41" s="13">
        <f>PL!AI46</f>
        <v>0</v>
      </c>
      <c r="AJ41" s="13">
        <f>PL!AJ46</f>
        <v>75822.753657250112</v>
      </c>
      <c r="AK41" s="13">
        <f>PL!AK46</f>
        <v>494636.72864632908</v>
      </c>
      <c r="AL41" s="13">
        <f>PL!AL46</f>
        <v>472066.52284444496</v>
      </c>
      <c r="AM41" s="13">
        <f>PL!AM46</f>
        <v>0</v>
      </c>
      <c r="AN41" s="13">
        <f>PL!AN46</f>
        <v>0</v>
      </c>
      <c r="AO41" s="13">
        <f>PL!AO46</f>
        <v>0</v>
      </c>
      <c r="AP41" s="13">
        <f>PL!AP46</f>
        <v>0</v>
      </c>
      <c r="AQ41" s="13">
        <f>PL!AQ46</f>
        <v>0</v>
      </c>
      <c r="AR41" s="13">
        <f>PL!AR46</f>
        <v>0</v>
      </c>
      <c r="AS41" s="13">
        <f>PL!AS46</f>
        <v>65857.489611678568</v>
      </c>
      <c r="AT41" s="13">
        <f>PL!AT46</f>
        <v>82188.704300943762</v>
      </c>
      <c r="AU41" s="13">
        <f>PL!AU46</f>
        <v>359786.79635631072</v>
      </c>
      <c r="AV41" s="13">
        <f>PL!AV46</f>
        <v>898651.76577777788</v>
      </c>
      <c r="AW41" s="13">
        <f>PL!AW46</f>
        <v>1437516.7351992482</v>
      </c>
      <c r="AX41" s="13">
        <f>PL!AX46</f>
        <v>2254159.48239849</v>
      </c>
      <c r="AY41" s="13">
        <f>PL!AY46</f>
        <v>0</v>
      </c>
      <c r="AZ41" s="13">
        <f>PL!AZ46</f>
        <v>0</v>
      </c>
      <c r="BA41" s="13">
        <f>PL!BA46</f>
        <v>218088.22564277449</v>
      </c>
      <c r="BB41" s="13">
        <f>PL!BB46</f>
        <v>582639.2958754698</v>
      </c>
      <c r="BC41" s="13">
        <f>PL!BC46</f>
        <v>947190.36610816815</v>
      </c>
      <c r="BD41" s="13">
        <f>PL!BD46</f>
        <v>1311741.4363408666</v>
      </c>
      <c r="BE41" s="13">
        <f>PL!BE46</f>
        <v>1663292.5065735634</v>
      </c>
      <c r="BF41" s="13">
        <f>PL!BF46</f>
        <v>1679623.7212628287</v>
      </c>
      <c r="BG41" s="13">
        <f>PL!BG46</f>
        <v>2044174.7914955271</v>
      </c>
      <c r="BH41" s="13">
        <f>PL!BH46</f>
        <v>2756945.7172716586</v>
      </c>
      <c r="BI41" s="13">
        <f>PL!BI46</f>
        <v>3469716.6430477868</v>
      </c>
      <c r="BJ41" s="13">
        <f>PL!BJ46</f>
        <v>4182487.5688239182</v>
      </c>
      <c r="BK41" s="13">
        <f>PL!BK46</f>
        <v>1090324.3455555567</v>
      </c>
      <c r="BL41" s="13">
        <f>PL!BL46</f>
        <v>879395.6732391715</v>
      </c>
      <c r="BM41" s="13">
        <f>PL!BM46</f>
        <v>1340515.073818268</v>
      </c>
      <c r="BN41" s="13">
        <f>PL!BN46</f>
        <v>1801634.4743973659</v>
      </c>
      <c r="BO41" s="13">
        <f>PL!BO46</f>
        <v>2262753.8749764594</v>
      </c>
      <c r="BP41" s="13">
        <f>PL!BP46</f>
        <v>2723873.2755555571</v>
      </c>
      <c r="BQ41" s="13">
        <f>PL!BQ46</f>
        <v>3171992.676134652</v>
      </c>
      <c r="BR41" s="13">
        <f>PL!BR46</f>
        <v>3177730.6704849349</v>
      </c>
      <c r="BS41" s="13">
        <f>PL!BS46</f>
        <v>3638850.0710640312</v>
      </c>
      <c r="BT41" s="13">
        <f>PL!BT46</f>
        <v>4555350.8778719399</v>
      </c>
      <c r="BU41" s="13">
        <f>PL!BU46</f>
        <v>5471851.68467985</v>
      </c>
      <c r="BV41" s="13">
        <f>PL!BV46</f>
        <v>6388352.4914877582</v>
      </c>
      <c r="BW41" s="13">
        <f>PL!BW46</f>
        <v>1954853.4507505819</v>
      </c>
      <c r="BX41" s="13">
        <f>PL!BX46</f>
        <v>1960591.4451008649</v>
      </c>
      <c r="BY41" s="13">
        <f>PL!BY46</f>
        <v>2540199.3215836929</v>
      </c>
      <c r="BZ41" s="13">
        <f>PL!BZ46</f>
        <v>3119807.1980665163</v>
      </c>
      <c r="CA41" s="13">
        <f>PL!CA46</f>
        <v>3699415.0745493369</v>
      </c>
      <c r="CB41" s="13">
        <f>PL!CB46</f>
        <v>4279022.9510321664</v>
      </c>
      <c r="CC41" s="13">
        <f>PL!CC46</f>
        <v>4845630.827514993</v>
      </c>
      <c r="CD41" s="13">
        <f>PL!CD46</f>
        <v>4851368.8218652746</v>
      </c>
      <c r="CE41" s="13">
        <f>PL!CE46</f>
        <v>5430976.6983480966</v>
      </c>
      <c r="CF41" s="13">
        <f>PL!CF46</f>
        <v>6584454.4569634618</v>
      </c>
      <c r="CG41" s="13">
        <f>PL!CG46</f>
        <v>7737932.2155788317</v>
      </c>
      <c r="CH41" s="13">
        <f>PL!CH46</f>
        <v>8891409.974194197</v>
      </c>
      <c r="CI41" s="13">
        <f>PL!CI46</f>
        <v>3121254.8299166844</v>
      </c>
      <c r="CJ41" s="13">
        <f>PL!CJ46</f>
        <v>3026992.824266966</v>
      </c>
      <c r="CK41" s="13">
        <f>PL!CK46</f>
        <v>3721248.341781992</v>
      </c>
      <c r="CL41" s="13">
        <f>PL!CL46</f>
        <v>4415503.8592970222</v>
      </c>
      <c r="CM41" s="13">
        <f>PL!CM46</f>
        <v>5109759.3768120473</v>
      </c>
      <c r="CN41" s="13">
        <f>PL!CN46</f>
        <v>5804014.894327078</v>
      </c>
      <c r="CO41" s="13">
        <f>PL!CO46</f>
        <v>6485270.4118421078</v>
      </c>
      <c r="CP41" s="13">
        <f>PL!CP46</f>
        <v>6491008.4061923912</v>
      </c>
      <c r="CQ41" s="13">
        <f>PL!CQ46</f>
        <v>7185263.9237074153</v>
      </c>
      <c r="CR41" s="13">
        <f>PL!CR46</f>
        <v>8568036.9643871933</v>
      </c>
      <c r="CS41" s="13">
        <f>PL!CS46</f>
        <v>9950810.0050669648</v>
      </c>
      <c r="CT41" s="13">
        <f>PL!CT46</f>
        <v>11333583.045746742</v>
      </c>
      <c r="CU41" s="13">
        <f>PL!CU46</f>
        <v>4069147.1424675579</v>
      </c>
      <c r="CV41" s="13">
        <f>PL!CV46</f>
        <v>4408218.4701511627</v>
      </c>
      <c r="CW41" s="13">
        <f>PL!CW46</f>
        <v>5252074.6439041877</v>
      </c>
      <c r="CX41" s="13">
        <f>PL!CX46</f>
        <v>6095930.8176572099</v>
      </c>
      <c r="CY41" s="13">
        <f>PL!CY46</f>
        <v>6938646.7489431892</v>
      </c>
      <c r="CZ41" s="13">
        <f>PL!CZ46</f>
        <v>7781362.6802291712</v>
      </c>
      <c r="DA41" s="13">
        <f>PL!DA46</f>
        <v>8611078.6115151513</v>
      </c>
      <c r="DB41" s="13">
        <f>PL!DB46</f>
        <v>8615676.3633983936</v>
      </c>
      <c r="DC41" s="13">
        <f>PL!DC46</f>
        <v>9458392.2946843673</v>
      </c>
      <c r="DD41" s="13">
        <f>PL!DD46</f>
        <v>11139226.405373093</v>
      </c>
      <c r="DE41" s="13">
        <f>PL!DE46</f>
        <v>12820060.516061809</v>
      </c>
      <c r="DF41" s="13">
        <f>PL!DF46</f>
        <v>14500894.626750538</v>
      </c>
      <c r="DG41" s="13">
        <f>PL!DG46</f>
        <v>5720377.7575689908</v>
      </c>
      <c r="DH41" s="13">
        <f>PL!DH46</f>
        <v>5724975.5094522294</v>
      </c>
      <c r="DI41" s="13">
        <f>PL!DI46</f>
        <v>6703897.2178364005</v>
      </c>
      <c r="DJ41" s="13">
        <f>PL!DJ46</f>
        <v>7682818.9262205735</v>
      </c>
      <c r="DK41" s="13">
        <f>PL!DK46</f>
        <v>8661740.634604739</v>
      </c>
      <c r="DL41" s="13">
        <f>PL!DL46</f>
        <v>9640662.3429889102</v>
      </c>
      <c r="DM41" s="13">
        <f>PL!DM46</f>
        <v>10606584.051373079</v>
      </c>
      <c r="DN41" s="13">
        <f>PL!DN46</f>
        <v>10611181.80325632</v>
      </c>
      <c r="DO41" s="13">
        <f>PL!DO46</f>
        <v>11590103.511640489</v>
      </c>
      <c r="DP41" s="13">
        <f>PL!DP46</f>
        <v>13543349.176525597</v>
      </c>
      <c r="DQ41" s="13">
        <f>PL!DQ46</f>
        <v>15496594.841410695</v>
      </c>
      <c r="DR41" s="14">
        <f>PL!DR46</f>
        <v>17449840.506295796</v>
      </c>
    </row>
    <row r="42" spans="1:122" s="4" customFormat="1" ht="18" customHeight="1" thickBot="1" x14ac:dyDescent="0.35">
      <c r="A42" s="157">
        <v>19999</v>
      </c>
      <c r="B42" s="158" t="s">
        <v>163</v>
      </c>
      <c r="C42" s="159">
        <f t="shared" ref="C42:AH42" si="488">C5-C8</f>
        <v>10340432</v>
      </c>
      <c r="D42" s="159">
        <f t="shared" si="488"/>
        <v>6190560</v>
      </c>
      <c r="E42" s="159">
        <f t="shared" si="488"/>
        <v>4056720</v>
      </c>
      <c r="F42" s="159">
        <f t="shared" si="488"/>
        <v>-2725509.1807909608</v>
      </c>
      <c r="G42" s="159">
        <f t="shared" si="488"/>
        <v>-3346426.7502354011</v>
      </c>
      <c r="H42" s="159">
        <f t="shared" si="488"/>
        <v>-2696454.3196798488</v>
      </c>
      <c r="I42" s="159">
        <f t="shared" si="488"/>
        <v>-2301966.354519777</v>
      </c>
      <c r="J42" s="159">
        <f t="shared" si="488"/>
        <v>-1639684.1664312631</v>
      </c>
      <c r="K42" s="159">
        <f t="shared" si="488"/>
        <v>-494277.33427495137</v>
      </c>
      <c r="L42" s="159">
        <f t="shared" si="488"/>
        <v>-809385.36016949266</v>
      </c>
      <c r="M42" s="159">
        <f t="shared" si="488"/>
        <v>-1552418.8839453869</v>
      </c>
      <c r="N42" s="159">
        <f t="shared" si="488"/>
        <v>-3410900.0536723137</v>
      </c>
      <c r="O42" s="159">
        <f t="shared" si="488"/>
        <v>60240.292090401053</v>
      </c>
      <c r="P42" s="159">
        <f t="shared" si="488"/>
        <v>5200541.1146459505</v>
      </c>
      <c r="Q42" s="159">
        <f t="shared" si="488"/>
        <v>3221903.1452015042</v>
      </c>
      <c r="R42" s="159">
        <f t="shared" si="488"/>
        <v>-4185014.2391751446</v>
      </c>
      <c r="S42" s="159">
        <f t="shared" si="488"/>
        <v>-4638007.6926195845</v>
      </c>
      <c r="T42" s="159">
        <f t="shared" si="488"/>
        <v>-3727115.6460640281</v>
      </c>
      <c r="U42" s="159">
        <f t="shared" si="488"/>
        <v>-3253671.5168813504</v>
      </c>
      <c r="V42" s="159">
        <f t="shared" si="488"/>
        <v>-2511562.3703257963</v>
      </c>
      <c r="W42" s="159">
        <f t="shared" si="488"/>
        <v>-781808.53977024555</v>
      </c>
      <c r="X42" s="159">
        <f t="shared" si="488"/>
        <v>-659802.20211299509</v>
      </c>
      <c r="Y42" s="159">
        <f t="shared" si="488"/>
        <v>-879120.63955744356</v>
      </c>
      <c r="Z42" s="159">
        <f t="shared" si="488"/>
        <v>146955.72299810499</v>
      </c>
      <c r="AA42" s="159">
        <f t="shared" si="488"/>
        <v>2353128.6893333346</v>
      </c>
      <c r="AB42" s="159">
        <f t="shared" si="488"/>
        <v>10991595.259888887</v>
      </c>
      <c r="AC42" s="159">
        <f t="shared" si="488"/>
        <v>6669861.9864444435</v>
      </c>
      <c r="AD42" s="159">
        <f t="shared" si="488"/>
        <v>-1432368.7437966093</v>
      </c>
      <c r="AE42" s="159">
        <f t="shared" si="488"/>
        <v>-1744264.3672410548</v>
      </c>
      <c r="AF42" s="159">
        <f t="shared" si="488"/>
        <v>-538069.66368548572</v>
      </c>
      <c r="AG42" s="159">
        <f t="shared" si="488"/>
        <v>86806.978514127433</v>
      </c>
      <c r="AH42" s="159">
        <f t="shared" si="488"/>
        <v>811130.5650696829</v>
      </c>
      <c r="AI42" s="159">
        <f t="shared" ref="AI42:BN42" si="489">AI5-AI8</f>
        <v>2964713.5806252509</v>
      </c>
      <c r="AJ42" s="159">
        <f t="shared" si="489"/>
        <v>3460884.7740150765</v>
      </c>
      <c r="AK42" s="159">
        <f t="shared" si="489"/>
        <v>3439834.2295815498</v>
      </c>
      <c r="AL42" s="159">
        <f t="shared" si="489"/>
        <v>2506614.5502723083</v>
      </c>
      <c r="AM42" s="159">
        <f t="shared" si="489"/>
        <v>2695712.459580034</v>
      </c>
      <c r="AN42" s="159">
        <f t="shared" si="489"/>
        <v>10093128.600246713</v>
      </c>
      <c r="AO42" s="159">
        <f t="shared" si="489"/>
        <v>4754840.2549133748</v>
      </c>
      <c r="AP42" s="159">
        <f t="shared" si="489"/>
        <v>-1093331.2848267406</v>
      </c>
      <c r="AQ42" s="159">
        <f t="shared" si="489"/>
        <v>-1451921.907160081</v>
      </c>
      <c r="AR42" s="159">
        <f t="shared" si="489"/>
        <v>106276.00650659204</v>
      </c>
      <c r="AS42" s="159">
        <f t="shared" si="489"/>
        <v>844376.27378193289</v>
      </c>
      <c r="AT42" s="159">
        <f t="shared" si="489"/>
        <v>1434880.2227593213</v>
      </c>
      <c r="AU42" s="159">
        <f t="shared" si="489"/>
        <v>3912724.5473706126</v>
      </c>
      <c r="AV42" s="159">
        <f t="shared" si="489"/>
        <v>4643289.7382259965</v>
      </c>
      <c r="AW42" s="159">
        <f t="shared" si="489"/>
        <v>5174468.3794711754</v>
      </c>
      <c r="AX42" s="159">
        <f t="shared" si="489"/>
        <v>6668777.0929386169</v>
      </c>
      <c r="AY42" s="159">
        <f t="shared" si="489"/>
        <v>5077537.9588851333</v>
      </c>
      <c r="AZ42" s="159">
        <f t="shared" si="489"/>
        <v>15560103.348801799</v>
      </c>
      <c r="BA42" s="159">
        <f t="shared" si="489"/>
        <v>13148110.864825673</v>
      </c>
      <c r="BB42" s="159">
        <f t="shared" si="489"/>
        <v>4289175.1720806286</v>
      </c>
      <c r="BC42" s="159">
        <f t="shared" si="489"/>
        <v>4030440.3144520968</v>
      </c>
      <c r="BD42" s="159">
        <f t="shared" si="489"/>
        <v>5712821.5005735606</v>
      </c>
      <c r="BE42" s="159">
        <f t="shared" si="489"/>
        <v>6419927.3824047819</v>
      </c>
      <c r="BF42" s="159">
        <f t="shared" si="489"/>
        <v>6766130.8146946728</v>
      </c>
      <c r="BG42" s="159">
        <f t="shared" si="489"/>
        <v>9968071.6455036402</v>
      </c>
      <c r="BH42" s="159">
        <f t="shared" si="489"/>
        <v>11386268.176823199</v>
      </c>
      <c r="BI42" s="159">
        <f t="shared" si="489"/>
        <v>13051609.987713754</v>
      </c>
      <c r="BJ42" s="159">
        <f t="shared" si="489"/>
        <v>15873664.37672928</v>
      </c>
      <c r="BK42" s="159">
        <f t="shared" si="489"/>
        <v>1330040.7365583926</v>
      </c>
      <c r="BL42" s="159">
        <f t="shared" si="489"/>
        <v>15502182.641791433</v>
      </c>
      <c r="BM42" s="159">
        <f t="shared" si="489"/>
        <v>10831470.001628995</v>
      </c>
      <c r="BN42" s="159">
        <f t="shared" si="489"/>
        <v>10369258.760513186</v>
      </c>
      <c r="BO42" s="159">
        <f t="shared" ref="BO42:CT42" si="490">BO5-BO8</f>
        <v>9905926.8141007423</v>
      </c>
      <c r="BP42" s="159">
        <f t="shared" si="490"/>
        <v>12034568.992688313</v>
      </c>
      <c r="BQ42" s="159">
        <f t="shared" si="490"/>
        <v>12923343.194580972</v>
      </c>
      <c r="BR42" s="159">
        <f t="shared" si="490"/>
        <v>13370194.404397354</v>
      </c>
      <c r="BS42" s="159">
        <f t="shared" si="490"/>
        <v>17383298.545484915</v>
      </c>
      <c r="BT42" s="159">
        <f t="shared" si="490"/>
        <v>19179464.843267411</v>
      </c>
      <c r="BU42" s="159">
        <f t="shared" si="490"/>
        <v>21336460.65312618</v>
      </c>
      <c r="BV42" s="159">
        <f t="shared" si="490"/>
        <v>24973579.58798492</v>
      </c>
      <c r="BW42" s="159">
        <f t="shared" si="490"/>
        <v>5978432.8469819874</v>
      </c>
      <c r="BX42" s="159">
        <f t="shared" si="490"/>
        <v>22842134.03809838</v>
      </c>
      <c r="BY42" s="159">
        <f t="shared" si="490"/>
        <v>16305170.454282224</v>
      </c>
      <c r="BZ42" s="159">
        <f t="shared" si="490"/>
        <v>15899854.704925403</v>
      </c>
      <c r="CA42" s="159">
        <f t="shared" si="490"/>
        <v>15160026.566509232</v>
      </c>
      <c r="CB42" s="159">
        <f t="shared" si="490"/>
        <v>17837109.718093053</v>
      </c>
      <c r="CC42" s="159">
        <f t="shared" si="490"/>
        <v>18954453.79796505</v>
      </c>
      <c r="CD42" s="159">
        <f t="shared" si="490"/>
        <v>19559031.034681424</v>
      </c>
      <c r="CE42" s="159">
        <f t="shared" si="490"/>
        <v>24544796.889865249</v>
      </c>
      <c r="CF42" s="159">
        <f t="shared" si="490"/>
        <v>26791094.778850481</v>
      </c>
      <c r="CG42" s="159">
        <f t="shared" si="490"/>
        <v>29535769.112701789</v>
      </c>
      <c r="CH42" s="159">
        <f t="shared" si="490"/>
        <v>34124283.301553071</v>
      </c>
      <c r="CI42" s="159">
        <f t="shared" si="490"/>
        <v>8807213.5881108046</v>
      </c>
      <c r="CJ42" s="159">
        <f t="shared" si="490"/>
        <v>31774407.749627203</v>
      </c>
      <c r="CK42" s="159">
        <f t="shared" si="490"/>
        <v>22514859.504778817</v>
      </c>
      <c r="CL42" s="159">
        <f t="shared" si="490"/>
        <v>22076472.914245725</v>
      </c>
      <c r="CM42" s="159">
        <f t="shared" si="490"/>
        <v>20824874.681797355</v>
      </c>
      <c r="CN42" s="159">
        <f t="shared" si="490"/>
        <v>24032641.59334901</v>
      </c>
      <c r="CO42" s="159">
        <f t="shared" si="490"/>
        <v>25371189.835951507</v>
      </c>
      <c r="CP42" s="159">
        <f t="shared" si="490"/>
        <v>26128727.958667874</v>
      </c>
      <c r="CQ42" s="159">
        <f t="shared" si="490"/>
        <v>32054925.847819507</v>
      </c>
      <c r="CR42" s="159">
        <f t="shared" si="490"/>
        <v>34736612.118782669</v>
      </c>
      <c r="CS42" s="159">
        <f t="shared" si="490"/>
        <v>38050283.457569569</v>
      </c>
      <c r="CT42" s="159">
        <f t="shared" si="490"/>
        <v>43559487.876356483</v>
      </c>
      <c r="CU42" s="159">
        <f t="shared" ref="CU42:DR42" si="491">CU5-CU8</f>
        <v>14022983.577400595</v>
      </c>
      <c r="CV42" s="159">
        <f t="shared" si="491"/>
        <v>38708812.980028644</v>
      </c>
      <c r="CW42" s="159">
        <f t="shared" si="491"/>
        <v>27764421.282842308</v>
      </c>
      <c r="CX42" s="159">
        <f t="shared" si="491"/>
        <v>27251331.525743157</v>
      </c>
      <c r="CY42" s="159">
        <f t="shared" si="491"/>
        <v>25857505.743572056</v>
      </c>
      <c r="CZ42" s="159">
        <f t="shared" si="491"/>
        <v>29754880.575775936</v>
      </c>
      <c r="DA42" s="159">
        <f t="shared" si="491"/>
        <v>31383234.332210094</v>
      </c>
      <c r="DB42" s="159">
        <f t="shared" si="491"/>
        <v>32380576.625079215</v>
      </c>
      <c r="DC42" s="159">
        <f t="shared" si="491"/>
        <v>39436024.684341878</v>
      </c>
      <c r="DD42" s="159">
        <f t="shared" si="491"/>
        <v>42663292.281439781</v>
      </c>
      <c r="DE42" s="159">
        <f t="shared" si="491"/>
        <v>46762362.242882222</v>
      </c>
      <c r="DF42" s="159">
        <f t="shared" si="491"/>
        <v>53485111.289137095</v>
      </c>
      <c r="DG42" s="159">
        <f t="shared" si="491"/>
        <v>15724033.595563173</v>
      </c>
      <c r="DH42" s="159">
        <f t="shared" si="491"/>
        <v>49324818.920994043</v>
      </c>
      <c r="DI42" s="159">
        <f t="shared" si="491"/>
        <v>34702809.568755969</v>
      </c>
      <c r="DJ42" s="159">
        <f t="shared" si="491"/>
        <v>34261068.025624558</v>
      </c>
      <c r="DK42" s="159">
        <f t="shared" si="491"/>
        <v>32191416.493602991</v>
      </c>
      <c r="DL42" s="159">
        <f t="shared" si="491"/>
        <v>36723280.07820642</v>
      </c>
      <c r="DM42" s="159">
        <f t="shared" si="491"/>
        <v>38624935.585987687</v>
      </c>
      <c r="DN42" s="159">
        <f t="shared" si="491"/>
        <v>39871621.983759522</v>
      </c>
      <c r="DO42" s="159">
        <f t="shared" si="491"/>
        <v>47908043.747198969</v>
      </c>
      <c r="DP42" s="159">
        <f t="shared" si="491"/>
        <v>51622984.169142425</v>
      </c>
      <c r="DQ42" s="159">
        <f t="shared" si="491"/>
        <v>56469681.210788995</v>
      </c>
      <c r="DR42" s="160">
        <f t="shared" si="491"/>
        <v>64312450.497673035</v>
      </c>
    </row>
    <row r="43" spans="1:122" s="4" customFormat="1" ht="18" customHeight="1" x14ac:dyDescent="0.3">
      <c r="A43" s="161"/>
      <c r="B43" s="162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0"/>
    </row>
    <row r="44" spans="1:122" s="4" customFormat="1" ht="18" customHeight="1" thickBot="1" x14ac:dyDescent="0.35">
      <c r="A44" s="149"/>
      <c r="B44" s="149" t="s">
        <v>164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</row>
    <row r="45" spans="1:122" s="4" customFormat="1" ht="18" customHeight="1" x14ac:dyDescent="0.3">
      <c r="A45" s="151">
        <v>21000</v>
      </c>
      <c r="B45" s="152" t="s">
        <v>165</v>
      </c>
      <c r="C45" s="153">
        <f>SUM(C46:C49)</f>
        <v>0</v>
      </c>
      <c r="D45" s="153">
        <f t="shared" ref="D45:BO45" si="492">SUM(D46:D49)</f>
        <v>0</v>
      </c>
      <c r="E45" s="153">
        <f t="shared" si="492"/>
        <v>50000000</v>
      </c>
      <c r="F45" s="153">
        <f t="shared" si="492"/>
        <v>0</v>
      </c>
      <c r="G45" s="153">
        <f t="shared" si="492"/>
        <v>0</v>
      </c>
      <c r="H45" s="153">
        <f t="shared" si="492"/>
        <v>0</v>
      </c>
      <c r="I45" s="153">
        <f t="shared" si="492"/>
        <v>0</v>
      </c>
      <c r="J45" s="153">
        <f t="shared" si="492"/>
        <v>0</v>
      </c>
      <c r="K45" s="153">
        <f t="shared" si="492"/>
        <v>0</v>
      </c>
      <c r="L45" s="153">
        <f t="shared" si="492"/>
        <v>0</v>
      </c>
      <c r="M45" s="153">
        <f t="shared" si="492"/>
        <v>200000000</v>
      </c>
      <c r="N45" s="153">
        <f t="shared" si="492"/>
        <v>0</v>
      </c>
      <c r="O45" s="153">
        <f t="shared" si="492"/>
        <v>0</v>
      </c>
      <c r="P45" s="153">
        <f t="shared" si="492"/>
        <v>0</v>
      </c>
      <c r="Q45" s="153">
        <f t="shared" si="492"/>
        <v>0</v>
      </c>
      <c r="R45" s="153">
        <f t="shared" si="492"/>
        <v>0</v>
      </c>
      <c r="S45" s="153">
        <f t="shared" si="492"/>
        <v>0</v>
      </c>
      <c r="T45" s="153">
        <f t="shared" si="492"/>
        <v>0</v>
      </c>
      <c r="U45" s="153">
        <f t="shared" si="492"/>
        <v>0</v>
      </c>
      <c r="V45" s="153">
        <f t="shared" si="492"/>
        <v>0</v>
      </c>
      <c r="W45" s="153">
        <f t="shared" si="492"/>
        <v>0</v>
      </c>
      <c r="X45" s="153">
        <f t="shared" si="492"/>
        <v>0</v>
      </c>
      <c r="Y45" s="153">
        <f t="shared" si="492"/>
        <v>0</v>
      </c>
      <c r="Z45" s="153">
        <f t="shared" si="492"/>
        <v>0</v>
      </c>
      <c r="AA45" s="153">
        <f t="shared" si="492"/>
        <v>0</v>
      </c>
      <c r="AB45" s="153">
        <f t="shared" si="492"/>
        <v>0</v>
      </c>
      <c r="AC45" s="153">
        <f t="shared" si="492"/>
        <v>0</v>
      </c>
      <c r="AD45" s="153">
        <f t="shared" si="492"/>
        <v>0</v>
      </c>
      <c r="AE45" s="153">
        <f t="shared" si="492"/>
        <v>0</v>
      </c>
      <c r="AF45" s="153">
        <f t="shared" si="492"/>
        <v>0</v>
      </c>
      <c r="AG45" s="153">
        <f t="shared" si="492"/>
        <v>0</v>
      </c>
      <c r="AH45" s="153">
        <f t="shared" si="492"/>
        <v>0</v>
      </c>
      <c r="AI45" s="153">
        <f t="shared" si="492"/>
        <v>0</v>
      </c>
      <c r="AJ45" s="153">
        <f t="shared" si="492"/>
        <v>0</v>
      </c>
      <c r="AK45" s="153">
        <f t="shared" si="492"/>
        <v>250000000</v>
      </c>
      <c r="AL45" s="153">
        <f t="shared" si="492"/>
        <v>0</v>
      </c>
      <c r="AM45" s="153">
        <f t="shared" si="492"/>
        <v>0</v>
      </c>
      <c r="AN45" s="153">
        <f t="shared" si="492"/>
        <v>0</v>
      </c>
      <c r="AO45" s="153">
        <f t="shared" si="492"/>
        <v>0</v>
      </c>
      <c r="AP45" s="153">
        <f t="shared" si="492"/>
        <v>0</v>
      </c>
      <c r="AQ45" s="153">
        <f t="shared" si="492"/>
        <v>0</v>
      </c>
      <c r="AR45" s="153">
        <f t="shared" si="492"/>
        <v>0</v>
      </c>
      <c r="AS45" s="153">
        <f t="shared" si="492"/>
        <v>0</v>
      </c>
      <c r="AT45" s="153">
        <f t="shared" si="492"/>
        <v>0</v>
      </c>
      <c r="AU45" s="153">
        <f t="shared" si="492"/>
        <v>0</v>
      </c>
      <c r="AV45" s="153">
        <f t="shared" si="492"/>
        <v>0</v>
      </c>
      <c r="AW45" s="153">
        <f t="shared" si="492"/>
        <v>0</v>
      </c>
      <c r="AX45" s="153">
        <f t="shared" si="492"/>
        <v>0</v>
      </c>
      <c r="AY45" s="153">
        <f t="shared" si="492"/>
        <v>0</v>
      </c>
      <c r="AZ45" s="153">
        <f t="shared" si="492"/>
        <v>0</v>
      </c>
      <c r="BA45" s="153">
        <f t="shared" si="492"/>
        <v>0</v>
      </c>
      <c r="BB45" s="153">
        <f t="shared" si="492"/>
        <v>0</v>
      </c>
      <c r="BC45" s="153">
        <f t="shared" si="492"/>
        <v>0</v>
      </c>
      <c r="BD45" s="153">
        <f t="shared" si="492"/>
        <v>0</v>
      </c>
      <c r="BE45" s="153">
        <f t="shared" si="492"/>
        <v>0</v>
      </c>
      <c r="BF45" s="153">
        <f t="shared" si="492"/>
        <v>0</v>
      </c>
      <c r="BG45" s="153">
        <f t="shared" si="492"/>
        <v>0</v>
      </c>
      <c r="BH45" s="153">
        <f t="shared" si="492"/>
        <v>0</v>
      </c>
      <c r="BI45" s="153">
        <f t="shared" si="492"/>
        <v>0</v>
      </c>
      <c r="BJ45" s="153">
        <f t="shared" si="492"/>
        <v>0</v>
      </c>
      <c r="BK45" s="153">
        <f t="shared" si="492"/>
        <v>0</v>
      </c>
      <c r="BL45" s="153">
        <f t="shared" si="492"/>
        <v>0</v>
      </c>
      <c r="BM45" s="153">
        <f t="shared" si="492"/>
        <v>0</v>
      </c>
      <c r="BN45" s="153">
        <f t="shared" si="492"/>
        <v>0</v>
      </c>
      <c r="BO45" s="153">
        <f t="shared" si="492"/>
        <v>0</v>
      </c>
      <c r="BP45" s="153">
        <f t="shared" ref="BP45:DR45" si="493">SUM(BP46:BP49)</f>
        <v>0</v>
      </c>
      <c r="BQ45" s="153">
        <f t="shared" si="493"/>
        <v>0</v>
      </c>
      <c r="BR45" s="153">
        <f t="shared" si="493"/>
        <v>0</v>
      </c>
      <c r="BS45" s="153">
        <f t="shared" si="493"/>
        <v>0</v>
      </c>
      <c r="BT45" s="153">
        <f t="shared" si="493"/>
        <v>0</v>
      </c>
      <c r="BU45" s="153">
        <f t="shared" si="493"/>
        <v>0</v>
      </c>
      <c r="BV45" s="153">
        <f t="shared" si="493"/>
        <v>0</v>
      </c>
      <c r="BW45" s="153">
        <f t="shared" si="493"/>
        <v>0</v>
      </c>
      <c r="BX45" s="153">
        <f t="shared" si="493"/>
        <v>0</v>
      </c>
      <c r="BY45" s="153">
        <f t="shared" si="493"/>
        <v>0</v>
      </c>
      <c r="BZ45" s="153">
        <f t="shared" si="493"/>
        <v>0</v>
      </c>
      <c r="CA45" s="153">
        <f t="shared" si="493"/>
        <v>0</v>
      </c>
      <c r="CB45" s="153">
        <f t="shared" si="493"/>
        <v>0</v>
      </c>
      <c r="CC45" s="153">
        <f t="shared" si="493"/>
        <v>0</v>
      </c>
      <c r="CD45" s="153">
        <f t="shared" si="493"/>
        <v>0</v>
      </c>
      <c r="CE45" s="153">
        <f t="shared" si="493"/>
        <v>0</v>
      </c>
      <c r="CF45" s="153">
        <f t="shared" si="493"/>
        <v>0</v>
      </c>
      <c r="CG45" s="153">
        <f t="shared" si="493"/>
        <v>0</v>
      </c>
      <c r="CH45" s="153">
        <f t="shared" si="493"/>
        <v>0</v>
      </c>
      <c r="CI45" s="153">
        <f t="shared" si="493"/>
        <v>0</v>
      </c>
      <c r="CJ45" s="153">
        <f t="shared" si="493"/>
        <v>0</v>
      </c>
      <c r="CK45" s="153">
        <f t="shared" si="493"/>
        <v>0</v>
      </c>
      <c r="CL45" s="153">
        <f t="shared" si="493"/>
        <v>0</v>
      </c>
      <c r="CM45" s="153">
        <f t="shared" si="493"/>
        <v>0</v>
      </c>
      <c r="CN45" s="153">
        <f t="shared" si="493"/>
        <v>0</v>
      </c>
      <c r="CO45" s="153">
        <f t="shared" si="493"/>
        <v>0</v>
      </c>
      <c r="CP45" s="153">
        <f t="shared" si="493"/>
        <v>0</v>
      </c>
      <c r="CQ45" s="153">
        <f t="shared" si="493"/>
        <v>0</v>
      </c>
      <c r="CR45" s="153">
        <f t="shared" si="493"/>
        <v>0</v>
      </c>
      <c r="CS45" s="153">
        <f t="shared" si="493"/>
        <v>0</v>
      </c>
      <c r="CT45" s="153">
        <f t="shared" si="493"/>
        <v>0</v>
      </c>
      <c r="CU45" s="153">
        <f t="shared" si="493"/>
        <v>0</v>
      </c>
      <c r="CV45" s="153">
        <f t="shared" si="493"/>
        <v>0</v>
      </c>
      <c r="CW45" s="153">
        <f t="shared" si="493"/>
        <v>0</v>
      </c>
      <c r="CX45" s="153">
        <f t="shared" si="493"/>
        <v>0</v>
      </c>
      <c r="CY45" s="153">
        <f t="shared" si="493"/>
        <v>0</v>
      </c>
      <c r="CZ45" s="153">
        <f t="shared" si="493"/>
        <v>0</v>
      </c>
      <c r="DA45" s="153">
        <f t="shared" si="493"/>
        <v>0</v>
      </c>
      <c r="DB45" s="153">
        <f t="shared" si="493"/>
        <v>0</v>
      </c>
      <c r="DC45" s="153">
        <f t="shared" si="493"/>
        <v>0</v>
      </c>
      <c r="DD45" s="153">
        <f t="shared" si="493"/>
        <v>0</v>
      </c>
      <c r="DE45" s="153">
        <f t="shared" si="493"/>
        <v>0</v>
      </c>
      <c r="DF45" s="153">
        <f t="shared" si="493"/>
        <v>0</v>
      </c>
      <c r="DG45" s="153">
        <f t="shared" si="493"/>
        <v>0</v>
      </c>
      <c r="DH45" s="153">
        <f t="shared" si="493"/>
        <v>0</v>
      </c>
      <c r="DI45" s="153">
        <f t="shared" si="493"/>
        <v>0</v>
      </c>
      <c r="DJ45" s="153">
        <f t="shared" si="493"/>
        <v>0</v>
      </c>
      <c r="DK45" s="153">
        <f t="shared" si="493"/>
        <v>0</v>
      </c>
      <c r="DL45" s="153">
        <f t="shared" si="493"/>
        <v>0</v>
      </c>
      <c r="DM45" s="153">
        <f t="shared" si="493"/>
        <v>0</v>
      </c>
      <c r="DN45" s="153">
        <f t="shared" si="493"/>
        <v>0</v>
      </c>
      <c r="DO45" s="153">
        <f t="shared" si="493"/>
        <v>0</v>
      </c>
      <c r="DP45" s="153">
        <f t="shared" si="493"/>
        <v>0</v>
      </c>
      <c r="DQ45" s="153">
        <f t="shared" si="493"/>
        <v>0</v>
      </c>
      <c r="DR45" s="154">
        <f t="shared" si="493"/>
        <v>0</v>
      </c>
    </row>
    <row r="46" spans="1:122" s="4" customFormat="1" ht="18" customHeight="1" x14ac:dyDescent="0.3">
      <c r="A46" s="155">
        <v>21001</v>
      </c>
      <c r="B46" s="22" t="s">
        <v>166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13">
        <v>0</v>
      </c>
      <c r="BH46" s="13">
        <v>0</v>
      </c>
      <c r="BI46" s="13">
        <v>0</v>
      </c>
      <c r="BJ46" s="13">
        <v>0</v>
      </c>
      <c r="BK46" s="13">
        <v>0</v>
      </c>
      <c r="BL46" s="13">
        <v>0</v>
      </c>
      <c r="BM46" s="13">
        <v>0</v>
      </c>
      <c r="BN46" s="13">
        <v>0</v>
      </c>
      <c r="BO46" s="13">
        <v>0</v>
      </c>
      <c r="BP46" s="13">
        <v>0</v>
      </c>
      <c r="BQ46" s="13">
        <v>0</v>
      </c>
      <c r="BR46" s="13">
        <v>0</v>
      </c>
      <c r="BS46" s="13">
        <v>0</v>
      </c>
      <c r="BT46" s="13">
        <v>0</v>
      </c>
      <c r="BU46" s="13">
        <v>0</v>
      </c>
      <c r="BV46" s="13">
        <v>0</v>
      </c>
      <c r="BW46" s="13">
        <v>0</v>
      </c>
      <c r="BX46" s="13">
        <v>0</v>
      </c>
      <c r="BY46" s="13">
        <v>0</v>
      </c>
      <c r="BZ46" s="13">
        <v>0</v>
      </c>
      <c r="CA46" s="13">
        <v>0</v>
      </c>
      <c r="CB46" s="13">
        <v>0</v>
      </c>
      <c r="CC46" s="13">
        <v>0</v>
      </c>
      <c r="CD46" s="13">
        <v>0</v>
      </c>
      <c r="CE46" s="13">
        <v>0</v>
      </c>
      <c r="CF46" s="13">
        <v>0</v>
      </c>
      <c r="CG46" s="13">
        <v>0</v>
      </c>
      <c r="CH46" s="13">
        <v>0</v>
      </c>
      <c r="CI46" s="13">
        <v>0</v>
      </c>
      <c r="CJ46" s="13">
        <v>0</v>
      </c>
      <c r="CK46" s="13">
        <v>0</v>
      </c>
      <c r="CL46" s="13">
        <v>0</v>
      </c>
      <c r="CM46" s="13">
        <v>0</v>
      </c>
      <c r="CN46" s="13">
        <v>0</v>
      </c>
      <c r="CO46" s="13">
        <v>0</v>
      </c>
      <c r="CP46" s="13">
        <v>0</v>
      </c>
      <c r="CQ46" s="13">
        <v>0</v>
      </c>
      <c r="CR46" s="13">
        <v>0</v>
      </c>
      <c r="CS46" s="13">
        <v>0</v>
      </c>
      <c r="CT46" s="13">
        <v>0</v>
      </c>
      <c r="CU46" s="13">
        <v>0</v>
      </c>
      <c r="CV46" s="13">
        <v>0</v>
      </c>
      <c r="CW46" s="13">
        <v>0</v>
      </c>
      <c r="CX46" s="13">
        <v>0</v>
      </c>
      <c r="CY46" s="13">
        <v>0</v>
      </c>
      <c r="CZ46" s="13">
        <v>0</v>
      </c>
      <c r="DA46" s="13">
        <v>0</v>
      </c>
      <c r="DB46" s="13">
        <v>0</v>
      </c>
      <c r="DC46" s="13">
        <v>0</v>
      </c>
      <c r="DD46" s="13">
        <v>0</v>
      </c>
      <c r="DE46" s="13">
        <v>0</v>
      </c>
      <c r="DF46" s="13">
        <v>0</v>
      </c>
      <c r="DG46" s="13">
        <v>0</v>
      </c>
      <c r="DH46" s="13">
        <v>0</v>
      </c>
      <c r="DI46" s="13">
        <v>0</v>
      </c>
      <c r="DJ46" s="13">
        <v>0</v>
      </c>
      <c r="DK46" s="13">
        <v>0</v>
      </c>
      <c r="DL46" s="13">
        <v>0</v>
      </c>
      <c r="DM46" s="13">
        <v>0</v>
      </c>
      <c r="DN46" s="13">
        <v>0</v>
      </c>
      <c r="DO46" s="13">
        <v>0</v>
      </c>
      <c r="DP46" s="13">
        <v>0</v>
      </c>
      <c r="DQ46" s="13">
        <v>0</v>
      </c>
      <c r="DR46" s="14">
        <v>0</v>
      </c>
    </row>
    <row r="47" spans="1:122" s="4" customFormat="1" ht="18" customHeight="1" x14ac:dyDescent="0.3">
      <c r="A47" s="155">
        <v>21002</v>
      </c>
      <c r="B47" s="22" t="s">
        <v>167</v>
      </c>
      <c r="C47" s="13">
        <f>'Модель кредитования'!B12</f>
        <v>0</v>
      </c>
      <c r="D47" s="13">
        <f>'Модель кредитования'!C12</f>
        <v>0</v>
      </c>
      <c r="E47" s="13">
        <f>'Модель кредитования'!D12</f>
        <v>50000000</v>
      </c>
      <c r="F47" s="13">
        <f>'Модель кредитования'!E12</f>
        <v>0</v>
      </c>
      <c r="G47" s="13">
        <f>'Модель кредитования'!F12</f>
        <v>0</v>
      </c>
      <c r="H47" s="13">
        <f>'Модель кредитования'!G12</f>
        <v>0</v>
      </c>
      <c r="I47" s="13">
        <f>'Модель кредитования'!H12</f>
        <v>0</v>
      </c>
      <c r="J47" s="13">
        <f>'Модель кредитования'!I12</f>
        <v>0</v>
      </c>
      <c r="K47" s="13">
        <f>'Модель кредитования'!J12</f>
        <v>0</v>
      </c>
      <c r="L47" s="13">
        <f>'Модель кредитования'!K12</f>
        <v>0</v>
      </c>
      <c r="M47" s="13">
        <f>'Модель кредитования'!L12</f>
        <v>200000000</v>
      </c>
      <c r="N47" s="13">
        <f>'Модель кредитования'!M12</f>
        <v>0</v>
      </c>
      <c r="O47" s="13">
        <f>'Модель кредитования'!N12</f>
        <v>0</v>
      </c>
      <c r="P47" s="13">
        <f>'Модель кредитования'!O12</f>
        <v>0</v>
      </c>
      <c r="Q47" s="13">
        <f>'Модель кредитования'!P12</f>
        <v>0</v>
      </c>
      <c r="R47" s="13">
        <f>'Модель кредитования'!Q12</f>
        <v>0</v>
      </c>
      <c r="S47" s="13">
        <f>'Модель кредитования'!R12</f>
        <v>0</v>
      </c>
      <c r="T47" s="13">
        <f>'Модель кредитования'!S12</f>
        <v>0</v>
      </c>
      <c r="U47" s="13">
        <f>'Модель кредитования'!T12</f>
        <v>0</v>
      </c>
      <c r="V47" s="13">
        <f>'Модель кредитования'!U12</f>
        <v>0</v>
      </c>
      <c r="W47" s="13">
        <f>'Модель кредитования'!V12</f>
        <v>0</v>
      </c>
      <c r="X47" s="13">
        <f>'Модель кредитования'!W12</f>
        <v>0</v>
      </c>
      <c r="Y47" s="13">
        <f>'Модель кредитования'!X12</f>
        <v>0</v>
      </c>
      <c r="Z47" s="13">
        <f>'Модель кредитования'!Y12</f>
        <v>0</v>
      </c>
      <c r="AA47" s="13">
        <f>'Модель кредитования'!Z12</f>
        <v>0</v>
      </c>
      <c r="AB47" s="13">
        <f>'Модель кредитования'!AA12</f>
        <v>0</v>
      </c>
      <c r="AC47" s="13">
        <f>'Модель кредитования'!AB12</f>
        <v>0</v>
      </c>
      <c r="AD47" s="13">
        <f>'Модель кредитования'!AC12</f>
        <v>0</v>
      </c>
      <c r="AE47" s="13">
        <f>'Модель кредитования'!AD12</f>
        <v>0</v>
      </c>
      <c r="AF47" s="13">
        <f>'Модель кредитования'!AE12</f>
        <v>0</v>
      </c>
      <c r="AG47" s="13">
        <f>'Модель кредитования'!AF12</f>
        <v>0</v>
      </c>
      <c r="AH47" s="13">
        <f>'Модель кредитования'!AG12</f>
        <v>0</v>
      </c>
      <c r="AI47" s="13">
        <f>'Модель кредитования'!AH12</f>
        <v>0</v>
      </c>
      <c r="AJ47" s="13">
        <f>'Модель кредитования'!AI12</f>
        <v>0</v>
      </c>
      <c r="AK47" s="13">
        <f>'Модель кредитования'!AJ12</f>
        <v>250000000</v>
      </c>
      <c r="AL47" s="13">
        <f>'Модель кредитования'!AK12</f>
        <v>0</v>
      </c>
      <c r="AM47" s="13">
        <f>'Модель кредитования'!AL12</f>
        <v>0</v>
      </c>
      <c r="AN47" s="13">
        <f>'Модель кредитования'!AM12</f>
        <v>0</v>
      </c>
      <c r="AO47" s="13">
        <f>'Модель кредитования'!AN12</f>
        <v>0</v>
      </c>
      <c r="AP47" s="13">
        <f>'Модель кредитования'!AO12</f>
        <v>0</v>
      </c>
      <c r="AQ47" s="13">
        <f>'Модель кредитования'!AP12</f>
        <v>0</v>
      </c>
      <c r="AR47" s="13">
        <f>'Модель кредитования'!AQ12</f>
        <v>0</v>
      </c>
      <c r="AS47" s="13">
        <f>'Модель кредитования'!AR12</f>
        <v>0</v>
      </c>
      <c r="AT47" s="13">
        <f>'Модель кредитования'!AS12</f>
        <v>0</v>
      </c>
      <c r="AU47" s="13">
        <f>'Модель кредитования'!AT12</f>
        <v>0</v>
      </c>
      <c r="AV47" s="13">
        <f>'Модель кредитования'!AU12</f>
        <v>0</v>
      </c>
      <c r="AW47" s="13">
        <f>'Модель кредитования'!AV12</f>
        <v>0</v>
      </c>
      <c r="AX47" s="13">
        <f>'Модель кредитования'!AW12</f>
        <v>0</v>
      </c>
      <c r="AY47" s="13">
        <f>'Модель кредитования'!AX12</f>
        <v>0</v>
      </c>
      <c r="AZ47" s="13">
        <f>'Модель кредитования'!AY12</f>
        <v>0</v>
      </c>
      <c r="BA47" s="13">
        <f>'Модель кредитования'!AZ12</f>
        <v>0</v>
      </c>
      <c r="BB47" s="13">
        <f>'Модель кредитования'!BA12</f>
        <v>0</v>
      </c>
      <c r="BC47" s="13">
        <f>'Модель кредитования'!BB12</f>
        <v>0</v>
      </c>
      <c r="BD47" s="13">
        <f>'Модель кредитования'!BC12</f>
        <v>0</v>
      </c>
      <c r="BE47" s="13">
        <f>'Модель кредитования'!BD12</f>
        <v>0</v>
      </c>
      <c r="BF47" s="13">
        <f>'Модель кредитования'!BE12</f>
        <v>0</v>
      </c>
      <c r="BG47" s="13">
        <f>'Модель кредитования'!BF12</f>
        <v>0</v>
      </c>
      <c r="BH47" s="13">
        <f>'Модель кредитования'!BG12</f>
        <v>0</v>
      </c>
      <c r="BI47" s="13">
        <f>'Модель кредитования'!BH12</f>
        <v>0</v>
      </c>
      <c r="BJ47" s="13">
        <f>'Модель кредитования'!BI12</f>
        <v>0</v>
      </c>
      <c r="BK47" s="13">
        <f>'Модель кредитования'!BJ12</f>
        <v>0</v>
      </c>
      <c r="BL47" s="13">
        <f>'Модель кредитования'!BK12</f>
        <v>0</v>
      </c>
      <c r="BM47" s="13">
        <f>'Модель кредитования'!BL12</f>
        <v>0</v>
      </c>
      <c r="BN47" s="13">
        <f>'Модель кредитования'!BM12</f>
        <v>0</v>
      </c>
      <c r="BO47" s="13">
        <f>'Модель кредитования'!BN12</f>
        <v>0</v>
      </c>
      <c r="BP47" s="13">
        <f>'Модель кредитования'!BO12</f>
        <v>0</v>
      </c>
      <c r="BQ47" s="13">
        <f>'Модель кредитования'!BP12</f>
        <v>0</v>
      </c>
      <c r="BR47" s="13">
        <f>'Модель кредитования'!BQ12</f>
        <v>0</v>
      </c>
      <c r="BS47" s="13">
        <f>'Модель кредитования'!BR12</f>
        <v>0</v>
      </c>
      <c r="BT47" s="13">
        <f>'Модель кредитования'!BS12</f>
        <v>0</v>
      </c>
      <c r="BU47" s="13">
        <f>'Модель кредитования'!BT12</f>
        <v>0</v>
      </c>
      <c r="BV47" s="13">
        <f>'Модель кредитования'!BU12</f>
        <v>0</v>
      </c>
      <c r="BW47" s="13">
        <f>'Модель кредитования'!BV12</f>
        <v>0</v>
      </c>
      <c r="BX47" s="13">
        <f>'Модель кредитования'!BW12</f>
        <v>0</v>
      </c>
      <c r="BY47" s="13">
        <f>'Модель кредитования'!BX12</f>
        <v>0</v>
      </c>
      <c r="BZ47" s="13">
        <f>'Модель кредитования'!BY12</f>
        <v>0</v>
      </c>
      <c r="CA47" s="13">
        <f>'Модель кредитования'!BZ12</f>
        <v>0</v>
      </c>
      <c r="CB47" s="13">
        <f>'Модель кредитования'!CA12</f>
        <v>0</v>
      </c>
      <c r="CC47" s="13">
        <f>'Модель кредитования'!CB12</f>
        <v>0</v>
      </c>
      <c r="CD47" s="13">
        <f>'Модель кредитования'!CC12</f>
        <v>0</v>
      </c>
      <c r="CE47" s="13">
        <f>'Модель кредитования'!CD12</f>
        <v>0</v>
      </c>
      <c r="CF47" s="13">
        <f>'Модель кредитования'!CE12</f>
        <v>0</v>
      </c>
      <c r="CG47" s="13">
        <f>'Модель кредитования'!CF12</f>
        <v>0</v>
      </c>
      <c r="CH47" s="13">
        <f>'Модель кредитования'!CG12</f>
        <v>0</v>
      </c>
      <c r="CI47" s="13">
        <f>'Модель кредитования'!CH12</f>
        <v>0</v>
      </c>
      <c r="CJ47" s="13">
        <f>'Модель кредитования'!CI12</f>
        <v>0</v>
      </c>
      <c r="CK47" s="13">
        <f>'Модель кредитования'!CJ12</f>
        <v>0</v>
      </c>
      <c r="CL47" s="13">
        <f>'Модель кредитования'!CK12</f>
        <v>0</v>
      </c>
      <c r="CM47" s="13">
        <f>'Модель кредитования'!CL12</f>
        <v>0</v>
      </c>
      <c r="CN47" s="13">
        <f>'Модель кредитования'!CM12</f>
        <v>0</v>
      </c>
      <c r="CO47" s="13">
        <f>'Модель кредитования'!CN12</f>
        <v>0</v>
      </c>
      <c r="CP47" s="13">
        <f>'Модель кредитования'!CO12</f>
        <v>0</v>
      </c>
      <c r="CQ47" s="13">
        <f>'Модель кредитования'!CP12</f>
        <v>0</v>
      </c>
      <c r="CR47" s="13">
        <f>'Модель кредитования'!CQ12</f>
        <v>0</v>
      </c>
      <c r="CS47" s="13">
        <f>'Модель кредитования'!CR12</f>
        <v>0</v>
      </c>
      <c r="CT47" s="13">
        <f>'Модель кредитования'!CS12</f>
        <v>0</v>
      </c>
      <c r="CU47" s="13">
        <f>'Модель кредитования'!CT12</f>
        <v>0</v>
      </c>
      <c r="CV47" s="13">
        <f>'Модель кредитования'!CU12</f>
        <v>0</v>
      </c>
      <c r="CW47" s="13">
        <f>'Модель кредитования'!CV12</f>
        <v>0</v>
      </c>
      <c r="CX47" s="13">
        <f>'Модель кредитования'!CW12</f>
        <v>0</v>
      </c>
      <c r="CY47" s="13">
        <f>'Модель кредитования'!CX12</f>
        <v>0</v>
      </c>
      <c r="CZ47" s="13">
        <f>'Модель кредитования'!CY12</f>
        <v>0</v>
      </c>
      <c r="DA47" s="13">
        <f>'Модель кредитования'!CZ12</f>
        <v>0</v>
      </c>
      <c r="DB47" s="13">
        <f>'Модель кредитования'!DA12</f>
        <v>0</v>
      </c>
      <c r="DC47" s="13">
        <f>'Модель кредитования'!DB12</f>
        <v>0</v>
      </c>
      <c r="DD47" s="13">
        <f>'Модель кредитования'!DC12</f>
        <v>0</v>
      </c>
      <c r="DE47" s="13">
        <f>'Модель кредитования'!DD12</f>
        <v>0</v>
      </c>
      <c r="DF47" s="13">
        <f>'Модель кредитования'!DE12</f>
        <v>0</v>
      </c>
      <c r="DG47" s="13">
        <f>'Модель кредитования'!DF12</f>
        <v>0</v>
      </c>
      <c r="DH47" s="13">
        <f>'Модель кредитования'!DG12</f>
        <v>0</v>
      </c>
      <c r="DI47" s="13">
        <f>'Модель кредитования'!DH12</f>
        <v>0</v>
      </c>
      <c r="DJ47" s="13">
        <f>'Модель кредитования'!DI12</f>
        <v>0</v>
      </c>
      <c r="DK47" s="13">
        <f>'Модель кредитования'!DJ12</f>
        <v>0</v>
      </c>
      <c r="DL47" s="13">
        <f>'Модель кредитования'!DK12</f>
        <v>0</v>
      </c>
      <c r="DM47" s="13">
        <f>'Модель кредитования'!DL12</f>
        <v>0</v>
      </c>
      <c r="DN47" s="13">
        <f>'Модель кредитования'!DM12</f>
        <v>0</v>
      </c>
      <c r="DO47" s="13">
        <f>'Модель кредитования'!DN12</f>
        <v>0</v>
      </c>
      <c r="DP47" s="13">
        <f>'Модель кредитования'!DO12</f>
        <v>0</v>
      </c>
      <c r="DQ47" s="13">
        <f>'Модель кредитования'!DP12</f>
        <v>0</v>
      </c>
      <c r="DR47" s="14">
        <f>'Модель кредитования'!DQ12</f>
        <v>0</v>
      </c>
    </row>
    <row r="48" spans="1:122" s="4" customFormat="1" ht="18" customHeight="1" x14ac:dyDescent="0.3">
      <c r="A48" s="155">
        <v>21003</v>
      </c>
      <c r="B48" s="22" t="s">
        <v>168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0</v>
      </c>
      <c r="BM48" s="13">
        <v>0</v>
      </c>
      <c r="BN48" s="13">
        <v>0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0</v>
      </c>
      <c r="BV48" s="13">
        <v>0</v>
      </c>
      <c r="BW48" s="13">
        <v>0</v>
      </c>
      <c r="BX48" s="13">
        <v>0</v>
      </c>
      <c r="BY48" s="13">
        <v>0</v>
      </c>
      <c r="BZ48" s="13">
        <v>0</v>
      </c>
      <c r="CA48" s="13">
        <v>0</v>
      </c>
      <c r="CB48" s="13">
        <v>0</v>
      </c>
      <c r="CC48" s="13">
        <v>0</v>
      </c>
      <c r="CD48" s="13">
        <v>0</v>
      </c>
      <c r="CE48" s="13">
        <v>0</v>
      </c>
      <c r="CF48" s="13">
        <v>0</v>
      </c>
      <c r="CG48" s="13">
        <v>0</v>
      </c>
      <c r="CH48" s="13">
        <v>0</v>
      </c>
      <c r="CI48" s="13">
        <v>0</v>
      </c>
      <c r="CJ48" s="13">
        <v>0</v>
      </c>
      <c r="CK48" s="13">
        <v>0</v>
      </c>
      <c r="CL48" s="13">
        <v>0</v>
      </c>
      <c r="CM48" s="13">
        <v>0</v>
      </c>
      <c r="CN48" s="13">
        <v>0</v>
      </c>
      <c r="CO48" s="13">
        <v>0</v>
      </c>
      <c r="CP48" s="13">
        <v>0</v>
      </c>
      <c r="CQ48" s="13">
        <v>0</v>
      </c>
      <c r="CR48" s="13">
        <v>0</v>
      </c>
      <c r="CS48" s="13">
        <v>0</v>
      </c>
      <c r="CT48" s="13">
        <v>0</v>
      </c>
      <c r="CU48" s="13">
        <v>0</v>
      </c>
      <c r="CV48" s="13">
        <v>0</v>
      </c>
      <c r="CW48" s="13">
        <v>0</v>
      </c>
      <c r="CX48" s="13">
        <v>0</v>
      </c>
      <c r="CY48" s="13">
        <v>0</v>
      </c>
      <c r="CZ48" s="13">
        <v>0</v>
      </c>
      <c r="DA48" s="13">
        <v>0</v>
      </c>
      <c r="DB48" s="13">
        <v>0</v>
      </c>
      <c r="DC48" s="13">
        <v>0</v>
      </c>
      <c r="DD48" s="13">
        <v>0</v>
      </c>
      <c r="DE48" s="13">
        <v>0</v>
      </c>
      <c r="DF48" s="13">
        <v>0</v>
      </c>
      <c r="DG48" s="13">
        <v>0</v>
      </c>
      <c r="DH48" s="13">
        <v>0</v>
      </c>
      <c r="DI48" s="13">
        <v>0</v>
      </c>
      <c r="DJ48" s="13">
        <v>0</v>
      </c>
      <c r="DK48" s="13">
        <v>0</v>
      </c>
      <c r="DL48" s="13">
        <v>0</v>
      </c>
      <c r="DM48" s="13">
        <v>0</v>
      </c>
      <c r="DN48" s="13">
        <v>0</v>
      </c>
      <c r="DO48" s="13">
        <v>0</v>
      </c>
      <c r="DP48" s="13">
        <v>0</v>
      </c>
      <c r="DQ48" s="13">
        <v>0</v>
      </c>
      <c r="DR48" s="14">
        <v>0</v>
      </c>
    </row>
    <row r="49" spans="1:122" s="4" customFormat="1" ht="18" customHeight="1" x14ac:dyDescent="0.3">
      <c r="A49" s="155">
        <v>21004</v>
      </c>
      <c r="B49" s="22" t="s">
        <v>169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0</v>
      </c>
      <c r="CG49" s="13">
        <v>0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0</v>
      </c>
      <c r="CR49" s="13">
        <v>0</v>
      </c>
      <c r="CS49" s="13">
        <v>0</v>
      </c>
      <c r="CT49" s="13">
        <v>0</v>
      </c>
      <c r="CU49" s="13">
        <v>0</v>
      </c>
      <c r="CV49" s="13">
        <v>0</v>
      </c>
      <c r="CW49" s="13">
        <v>0</v>
      </c>
      <c r="CX49" s="13">
        <v>0</v>
      </c>
      <c r="CY49" s="13">
        <v>0</v>
      </c>
      <c r="CZ49" s="13">
        <v>0</v>
      </c>
      <c r="DA49" s="13">
        <v>0</v>
      </c>
      <c r="DB49" s="13">
        <v>0</v>
      </c>
      <c r="DC49" s="13">
        <v>0</v>
      </c>
      <c r="DD49" s="13">
        <v>0</v>
      </c>
      <c r="DE49" s="13">
        <v>0</v>
      </c>
      <c r="DF49" s="13">
        <v>0</v>
      </c>
      <c r="DG49" s="13">
        <v>0</v>
      </c>
      <c r="DH49" s="13">
        <v>0</v>
      </c>
      <c r="DI49" s="13">
        <v>0</v>
      </c>
      <c r="DJ49" s="13">
        <v>0</v>
      </c>
      <c r="DK49" s="13">
        <v>0</v>
      </c>
      <c r="DL49" s="13">
        <v>0</v>
      </c>
      <c r="DM49" s="13">
        <v>0</v>
      </c>
      <c r="DN49" s="13">
        <v>0</v>
      </c>
      <c r="DO49" s="13">
        <v>0</v>
      </c>
      <c r="DP49" s="13">
        <v>0</v>
      </c>
      <c r="DQ49" s="13">
        <v>0</v>
      </c>
      <c r="DR49" s="14">
        <v>0</v>
      </c>
    </row>
    <row r="50" spans="1:122" s="4" customFormat="1" ht="18" customHeight="1" x14ac:dyDescent="0.3">
      <c r="A50" s="156">
        <v>22000</v>
      </c>
      <c r="B50" s="20" t="s">
        <v>170</v>
      </c>
      <c r="C50" s="9">
        <f>SUM(C51:C54)</f>
        <v>0</v>
      </c>
      <c r="D50" s="9">
        <f t="shared" ref="D50:BO50" si="494">SUM(D51:D54)</f>
        <v>0</v>
      </c>
      <c r="E50" s="9">
        <f t="shared" si="494"/>
        <v>0</v>
      </c>
      <c r="F50" s="9">
        <f t="shared" si="494"/>
        <v>520833.33333333331</v>
      </c>
      <c r="G50" s="9">
        <f t="shared" si="494"/>
        <v>520833.33333333331</v>
      </c>
      <c r="H50" s="9">
        <f t="shared" si="494"/>
        <v>520833.33333333331</v>
      </c>
      <c r="I50" s="9">
        <f t="shared" si="494"/>
        <v>520833.33333333331</v>
      </c>
      <c r="J50" s="9">
        <f t="shared" si="494"/>
        <v>520833.33333333331</v>
      </c>
      <c r="K50" s="9">
        <f t="shared" si="494"/>
        <v>520833.33333333331</v>
      </c>
      <c r="L50" s="9">
        <f t="shared" si="494"/>
        <v>520833.33333333331</v>
      </c>
      <c r="M50" s="9">
        <f t="shared" si="494"/>
        <v>520833.33333333331</v>
      </c>
      <c r="N50" s="9">
        <f t="shared" si="494"/>
        <v>4687500</v>
      </c>
      <c r="O50" s="9">
        <f t="shared" si="494"/>
        <v>4687500</v>
      </c>
      <c r="P50" s="9">
        <f t="shared" si="494"/>
        <v>4687500</v>
      </c>
      <c r="Q50" s="9">
        <f t="shared" si="494"/>
        <v>4687500</v>
      </c>
      <c r="R50" s="9">
        <f t="shared" si="494"/>
        <v>4687500</v>
      </c>
      <c r="S50" s="9">
        <f t="shared" si="494"/>
        <v>4687500</v>
      </c>
      <c r="T50" s="9">
        <f t="shared" si="494"/>
        <v>4687500</v>
      </c>
      <c r="U50" s="9">
        <f t="shared" si="494"/>
        <v>4687500</v>
      </c>
      <c r="V50" s="9">
        <f t="shared" si="494"/>
        <v>4687500</v>
      </c>
      <c r="W50" s="9">
        <f t="shared" si="494"/>
        <v>4687500</v>
      </c>
      <c r="X50" s="9">
        <f t="shared" si="494"/>
        <v>4687500</v>
      </c>
      <c r="Y50" s="9">
        <f t="shared" si="494"/>
        <v>4687500</v>
      </c>
      <c r="Z50" s="9">
        <f t="shared" si="494"/>
        <v>4687500</v>
      </c>
      <c r="AA50" s="9">
        <f t="shared" si="494"/>
        <v>4687500</v>
      </c>
      <c r="AB50" s="9">
        <f t="shared" si="494"/>
        <v>4687500</v>
      </c>
      <c r="AC50" s="9">
        <f t="shared" si="494"/>
        <v>4687500</v>
      </c>
      <c r="AD50" s="9">
        <f t="shared" si="494"/>
        <v>4687500</v>
      </c>
      <c r="AE50" s="9">
        <f t="shared" si="494"/>
        <v>4687500</v>
      </c>
      <c r="AF50" s="9">
        <f t="shared" si="494"/>
        <v>4687500</v>
      </c>
      <c r="AG50" s="9">
        <f t="shared" si="494"/>
        <v>4687500</v>
      </c>
      <c r="AH50" s="9">
        <f t="shared" si="494"/>
        <v>4687500</v>
      </c>
      <c r="AI50" s="9">
        <f t="shared" si="494"/>
        <v>4687500</v>
      </c>
      <c r="AJ50" s="9">
        <f t="shared" si="494"/>
        <v>4687500</v>
      </c>
      <c r="AK50" s="9">
        <f t="shared" si="494"/>
        <v>4687500</v>
      </c>
      <c r="AL50" s="9">
        <f t="shared" si="494"/>
        <v>7291666.666666666</v>
      </c>
      <c r="AM50" s="9">
        <f t="shared" si="494"/>
        <v>7291666.666666666</v>
      </c>
      <c r="AN50" s="9">
        <f t="shared" si="494"/>
        <v>7291666.666666666</v>
      </c>
      <c r="AO50" s="9">
        <f t="shared" si="494"/>
        <v>7291666.666666666</v>
      </c>
      <c r="AP50" s="9">
        <f t="shared" si="494"/>
        <v>7291666.666666666</v>
      </c>
      <c r="AQ50" s="9">
        <f t="shared" si="494"/>
        <v>7291666.666666666</v>
      </c>
      <c r="AR50" s="9">
        <f t="shared" si="494"/>
        <v>7291666.666666666</v>
      </c>
      <c r="AS50" s="9">
        <f t="shared" si="494"/>
        <v>7291666.666666666</v>
      </c>
      <c r="AT50" s="9">
        <f t="shared" si="494"/>
        <v>7291666.666666666</v>
      </c>
      <c r="AU50" s="9">
        <f t="shared" si="494"/>
        <v>7291666.666666666</v>
      </c>
      <c r="AV50" s="9">
        <f t="shared" si="494"/>
        <v>7291666.666666666</v>
      </c>
      <c r="AW50" s="9">
        <f t="shared" si="494"/>
        <v>7291666.666666666</v>
      </c>
      <c r="AX50" s="9">
        <f t="shared" si="494"/>
        <v>7291666.666666666</v>
      </c>
      <c r="AY50" s="9">
        <f t="shared" si="494"/>
        <v>7291666.666666666</v>
      </c>
      <c r="AZ50" s="9">
        <f t="shared" si="494"/>
        <v>7291666.666666666</v>
      </c>
      <c r="BA50" s="9">
        <f t="shared" si="494"/>
        <v>7291666.666666666</v>
      </c>
      <c r="BB50" s="9">
        <f t="shared" si="494"/>
        <v>7902313.6984664351</v>
      </c>
      <c r="BC50" s="9">
        <f t="shared" si="494"/>
        <v>7291666.666666666</v>
      </c>
      <c r="BD50" s="9">
        <f t="shared" si="494"/>
        <v>7291666.666666666</v>
      </c>
      <c r="BE50" s="9">
        <f t="shared" si="494"/>
        <v>7291666.666666666</v>
      </c>
      <c r="BF50" s="9">
        <f t="shared" si="494"/>
        <v>18273894.731929936</v>
      </c>
      <c r="BG50" s="9">
        <f t="shared" si="494"/>
        <v>7291666.666666666</v>
      </c>
      <c r="BH50" s="9">
        <f t="shared" si="494"/>
        <v>7291666.666666666</v>
      </c>
      <c r="BI50" s="9">
        <f t="shared" si="494"/>
        <v>7291666.666666666</v>
      </c>
      <c r="BJ50" s="9">
        <f t="shared" si="494"/>
        <v>26283344.025082003</v>
      </c>
      <c r="BK50" s="9">
        <f t="shared" si="494"/>
        <v>3125000</v>
      </c>
      <c r="BL50" s="9">
        <f t="shared" si="494"/>
        <v>3125000</v>
      </c>
      <c r="BM50" s="9">
        <f t="shared" si="494"/>
        <v>3125000</v>
      </c>
      <c r="BN50" s="9">
        <f t="shared" si="494"/>
        <v>13055705.277838988</v>
      </c>
      <c r="BO50" s="9">
        <f t="shared" si="494"/>
        <v>3125000</v>
      </c>
      <c r="BP50" s="9">
        <f t="shared" ref="BP50:DR50" si="495">SUM(BP51:BP54)</f>
        <v>3125000</v>
      </c>
      <c r="BQ50" s="9">
        <f t="shared" si="495"/>
        <v>3125000</v>
      </c>
      <c r="BR50" s="9">
        <f t="shared" si="495"/>
        <v>27600859.480000004</v>
      </c>
      <c r="BS50" s="9">
        <f t="shared" si="495"/>
        <v>3125000</v>
      </c>
      <c r="BT50" s="9">
        <f t="shared" si="495"/>
        <v>3125000</v>
      </c>
      <c r="BU50" s="9">
        <f t="shared" si="495"/>
        <v>3125000</v>
      </c>
      <c r="BV50" s="9">
        <f t="shared" si="495"/>
        <v>44123157.900847457</v>
      </c>
      <c r="BW50" s="9">
        <f t="shared" si="495"/>
        <v>3125000</v>
      </c>
      <c r="BX50" s="9">
        <f t="shared" si="495"/>
        <v>3125000</v>
      </c>
      <c r="BY50" s="9">
        <f t="shared" si="495"/>
        <v>3125000</v>
      </c>
      <c r="BZ50" s="9">
        <f t="shared" si="495"/>
        <v>23783061.495792449</v>
      </c>
      <c r="CA50" s="9">
        <f t="shared" si="495"/>
        <v>3125000</v>
      </c>
      <c r="CB50" s="9">
        <f t="shared" si="495"/>
        <v>3125000</v>
      </c>
      <c r="CC50" s="9">
        <f t="shared" si="495"/>
        <v>3125000</v>
      </c>
      <c r="CD50" s="9">
        <f t="shared" si="495"/>
        <v>44162020.329908788</v>
      </c>
      <c r="CE50" s="9">
        <f t="shared" si="495"/>
        <v>3125000</v>
      </c>
      <c r="CF50" s="9">
        <f t="shared" si="495"/>
        <v>3125000</v>
      </c>
      <c r="CG50" s="9">
        <f t="shared" si="495"/>
        <v>3125000</v>
      </c>
      <c r="CH50" s="9">
        <f t="shared" si="495"/>
        <v>66335762.786849245</v>
      </c>
      <c r="CI50" s="9">
        <f t="shared" si="495"/>
        <v>3125000</v>
      </c>
      <c r="CJ50" s="9">
        <f t="shared" si="495"/>
        <v>3125000</v>
      </c>
      <c r="CK50" s="9">
        <f t="shared" si="495"/>
        <v>3125000</v>
      </c>
      <c r="CL50" s="9">
        <f t="shared" si="495"/>
        <v>36681286.386283182</v>
      </c>
      <c r="CM50" s="9">
        <f t="shared" si="495"/>
        <v>3125000</v>
      </c>
      <c r="CN50" s="9">
        <f t="shared" si="495"/>
        <v>3125000</v>
      </c>
      <c r="CO50" s="9">
        <f t="shared" si="495"/>
        <v>3125000</v>
      </c>
      <c r="CP50" s="9">
        <f t="shared" si="495"/>
        <v>62281751.922136173</v>
      </c>
      <c r="CQ50" s="9">
        <f t="shared" si="495"/>
        <v>3125000</v>
      </c>
      <c r="CR50" s="9">
        <f t="shared" si="495"/>
        <v>3125000</v>
      </c>
      <c r="CS50" s="9">
        <f t="shared" si="495"/>
        <v>3125000</v>
      </c>
      <c r="CT50" s="9">
        <f t="shared" si="495"/>
        <v>90518977.036749348</v>
      </c>
      <c r="CU50" s="9">
        <f t="shared" si="495"/>
        <v>3125000</v>
      </c>
      <c r="CV50" s="9">
        <f t="shared" si="495"/>
        <v>3125000</v>
      </c>
      <c r="CW50" s="9">
        <f t="shared" si="495"/>
        <v>3124999.9999999548</v>
      </c>
      <c r="CX50" s="9">
        <f t="shared" si="495"/>
        <v>52030151.590149134</v>
      </c>
      <c r="CY50" s="9">
        <f t="shared" si="495"/>
        <v>2604166.6666666665</v>
      </c>
      <c r="CZ50" s="9">
        <f t="shared" si="495"/>
        <v>2604166.6666666665</v>
      </c>
      <c r="DA50" s="9">
        <f t="shared" si="495"/>
        <v>2604166.6666666665</v>
      </c>
      <c r="DB50" s="9">
        <f t="shared" si="495"/>
        <v>86596083.613141716</v>
      </c>
      <c r="DC50" s="9">
        <f t="shared" si="495"/>
        <v>2604166.6666666665</v>
      </c>
      <c r="DD50" s="9">
        <f t="shared" si="495"/>
        <v>2604166.6666666665</v>
      </c>
      <c r="DE50" s="9">
        <f t="shared" si="495"/>
        <v>2604166.6666666665</v>
      </c>
      <c r="DF50" s="9">
        <f t="shared" si="495"/>
        <v>122907811.84469603</v>
      </c>
      <c r="DG50" s="9">
        <f t="shared" si="495"/>
        <v>2604166.6666666665</v>
      </c>
      <c r="DH50" s="9">
        <f t="shared" si="495"/>
        <v>2604166.6666666665</v>
      </c>
      <c r="DI50" s="9">
        <f t="shared" si="495"/>
        <v>2604166.6666666665</v>
      </c>
      <c r="DJ50" s="9">
        <f t="shared" si="495"/>
        <v>75201168.606097147</v>
      </c>
      <c r="DK50" s="9">
        <f t="shared" si="495"/>
        <v>2604166.6666666665</v>
      </c>
      <c r="DL50" s="9">
        <f t="shared" si="495"/>
        <v>2604166.6666666665</v>
      </c>
      <c r="DM50" s="9">
        <f t="shared" si="495"/>
        <v>2604166.6666666665</v>
      </c>
      <c r="DN50" s="9">
        <f t="shared" si="495"/>
        <v>118240114.78253357</v>
      </c>
      <c r="DO50" s="9">
        <f t="shared" si="495"/>
        <v>2604166.6666666665</v>
      </c>
      <c r="DP50" s="9">
        <f t="shared" si="495"/>
        <v>2604166.6666666665</v>
      </c>
      <c r="DQ50" s="9">
        <f t="shared" si="495"/>
        <v>2604166.6666666665</v>
      </c>
      <c r="DR50" s="10">
        <f t="shared" si="495"/>
        <v>165124356.78497377</v>
      </c>
    </row>
    <row r="51" spans="1:122" s="4" customFormat="1" ht="18" customHeight="1" x14ac:dyDescent="0.3">
      <c r="A51" s="155">
        <v>22001</v>
      </c>
      <c r="B51" s="22" t="s">
        <v>171</v>
      </c>
      <c r="C51" s="13">
        <f>'Модель изъятия прибыли'!B11</f>
        <v>0</v>
      </c>
      <c r="D51" s="13">
        <f>'Модель изъятия прибыли'!C11</f>
        <v>0</v>
      </c>
      <c r="E51" s="13">
        <f>'Модель изъятия прибыли'!D11</f>
        <v>0</v>
      </c>
      <c r="F51" s="13">
        <f>'Модель изъятия прибыли'!E11</f>
        <v>0</v>
      </c>
      <c r="G51" s="13">
        <f>'Модель изъятия прибыли'!F11</f>
        <v>0</v>
      </c>
      <c r="H51" s="13">
        <f>'Модель изъятия прибыли'!G11</f>
        <v>0</v>
      </c>
      <c r="I51" s="13">
        <f>'Модель изъятия прибыли'!H11</f>
        <v>0</v>
      </c>
      <c r="J51" s="13">
        <f>'Модель изъятия прибыли'!I11</f>
        <v>0</v>
      </c>
      <c r="K51" s="13">
        <f>'Модель изъятия прибыли'!J11</f>
        <v>0</v>
      </c>
      <c r="L51" s="13">
        <f>'Модель изъятия прибыли'!K11</f>
        <v>0</v>
      </c>
      <c r="M51" s="13">
        <f>'Модель изъятия прибыли'!L11</f>
        <v>0</v>
      </c>
      <c r="N51" s="13">
        <f>'Модель изъятия прибыли'!M11</f>
        <v>0</v>
      </c>
      <c r="O51" s="13">
        <f>'Модель изъятия прибыли'!N11</f>
        <v>0</v>
      </c>
      <c r="P51" s="13">
        <f>'Модель изъятия прибыли'!O11</f>
        <v>0</v>
      </c>
      <c r="Q51" s="13">
        <f>'Модель изъятия прибыли'!P11</f>
        <v>0</v>
      </c>
      <c r="R51" s="13">
        <f>'Модель изъятия прибыли'!Q11</f>
        <v>0</v>
      </c>
      <c r="S51" s="13">
        <f>'Модель изъятия прибыли'!R11</f>
        <v>0</v>
      </c>
      <c r="T51" s="13">
        <f>'Модель изъятия прибыли'!S11</f>
        <v>0</v>
      </c>
      <c r="U51" s="13">
        <f>'Модель изъятия прибыли'!T11</f>
        <v>0</v>
      </c>
      <c r="V51" s="13">
        <f>'Модель изъятия прибыли'!U11</f>
        <v>0</v>
      </c>
      <c r="W51" s="13">
        <f>'Модель изъятия прибыли'!V11</f>
        <v>0</v>
      </c>
      <c r="X51" s="13">
        <f>'Модель изъятия прибыли'!W11</f>
        <v>0</v>
      </c>
      <c r="Y51" s="13">
        <f>'Модель изъятия прибыли'!X11</f>
        <v>0</v>
      </c>
      <c r="Z51" s="13">
        <f>'Модель изъятия прибыли'!Y11</f>
        <v>0</v>
      </c>
      <c r="AA51" s="13">
        <f>'Модель изъятия прибыли'!Z11</f>
        <v>0</v>
      </c>
      <c r="AB51" s="13">
        <f>'Модель изъятия прибыли'!AA11</f>
        <v>0</v>
      </c>
      <c r="AC51" s="13">
        <f>'Модель изъятия прибыли'!AB11</f>
        <v>0</v>
      </c>
      <c r="AD51" s="13">
        <f>'Модель изъятия прибыли'!AC11</f>
        <v>0</v>
      </c>
      <c r="AE51" s="13">
        <f>'Модель изъятия прибыли'!AD11</f>
        <v>0</v>
      </c>
      <c r="AF51" s="13">
        <f>'Модель изъятия прибыли'!AE11</f>
        <v>0</v>
      </c>
      <c r="AG51" s="13">
        <f>'Модель изъятия прибыли'!AF11</f>
        <v>0</v>
      </c>
      <c r="AH51" s="13">
        <f>'Модель изъятия прибыли'!AG11</f>
        <v>0</v>
      </c>
      <c r="AI51" s="13">
        <f>'Модель изъятия прибыли'!AH11</f>
        <v>0</v>
      </c>
      <c r="AJ51" s="13">
        <f>'Модель изъятия прибыли'!AI11</f>
        <v>0</v>
      </c>
      <c r="AK51" s="13">
        <f>'Модель изъятия прибыли'!AJ11</f>
        <v>0</v>
      </c>
      <c r="AL51" s="13">
        <f>'Модель изъятия прибыли'!AK11</f>
        <v>0</v>
      </c>
      <c r="AM51" s="13">
        <f>'Модель изъятия прибыли'!AL11</f>
        <v>0</v>
      </c>
      <c r="AN51" s="13">
        <f>'Модель изъятия прибыли'!AM11</f>
        <v>0</v>
      </c>
      <c r="AO51" s="13">
        <f>'Модель изъятия прибыли'!AN11</f>
        <v>0</v>
      </c>
      <c r="AP51" s="13">
        <f>'Модель изъятия прибыли'!AO11</f>
        <v>0</v>
      </c>
      <c r="AQ51" s="13">
        <f>'Модель изъятия прибыли'!AP11</f>
        <v>0</v>
      </c>
      <c r="AR51" s="13">
        <f>'Модель изъятия прибыли'!AQ11</f>
        <v>0</v>
      </c>
      <c r="AS51" s="13">
        <f>'Модель изъятия прибыли'!AR11</f>
        <v>0</v>
      </c>
      <c r="AT51" s="13">
        <f>'Модель изъятия прибыли'!AS11</f>
        <v>0</v>
      </c>
      <c r="AU51" s="13">
        <f>'Модель изъятия прибыли'!AT11</f>
        <v>0</v>
      </c>
      <c r="AV51" s="13">
        <f>'Модель изъятия прибыли'!AU11</f>
        <v>0</v>
      </c>
      <c r="AW51" s="13">
        <f>'Модель изъятия прибыли'!AV11</f>
        <v>0</v>
      </c>
      <c r="AX51" s="13">
        <f>'Модель изъятия прибыли'!AW11</f>
        <v>0</v>
      </c>
      <c r="AY51" s="13">
        <f>'Модель изъятия прибыли'!AX11</f>
        <v>0</v>
      </c>
      <c r="AZ51" s="13">
        <f>'Модель изъятия прибыли'!AY11</f>
        <v>0</v>
      </c>
      <c r="BA51" s="13">
        <f>'Модель изъятия прибыли'!AZ11</f>
        <v>0</v>
      </c>
      <c r="BB51" s="13">
        <f>'Модель изъятия прибыли'!BA11</f>
        <v>610647.03179976856</v>
      </c>
      <c r="BC51" s="13">
        <f>'Модель изъятия прибыли'!BB11</f>
        <v>0</v>
      </c>
      <c r="BD51" s="13">
        <f>'Модель изъятия прибыли'!BC11</f>
        <v>0</v>
      </c>
      <c r="BE51" s="13">
        <f>'Модель изъятия прибыли'!BD11</f>
        <v>0</v>
      </c>
      <c r="BF51" s="13">
        <f>'Модель изъятия прибыли'!BE11</f>
        <v>10982228.065263271</v>
      </c>
      <c r="BG51" s="13">
        <f>'Модель изъятия прибыли'!BF11</f>
        <v>0</v>
      </c>
      <c r="BH51" s="13">
        <f>'Модель изъятия прибыли'!BG11</f>
        <v>0</v>
      </c>
      <c r="BI51" s="13">
        <f>'Модель изъятия прибыли'!BH11</f>
        <v>0</v>
      </c>
      <c r="BJ51" s="13">
        <f>'Модель изъятия прибыли'!BI11</f>
        <v>23158344.025081918</v>
      </c>
      <c r="BK51" s="13">
        <f>'Модель изъятия прибыли'!BJ11</f>
        <v>0</v>
      </c>
      <c r="BL51" s="13">
        <f>'Модель изъятия прибыли'!BK11</f>
        <v>0</v>
      </c>
      <c r="BM51" s="13">
        <f>'Модель изъятия прибыли'!BL11</f>
        <v>0</v>
      </c>
      <c r="BN51" s="13">
        <f>'Модель изъятия прибыли'!BM11</f>
        <v>9930705.2778389882</v>
      </c>
      <c r="BO51" s="13">
        <f>'Модель изъятия прибыли'!BN11</f>
        <v>0</v>
      </c>
      <c r="BP51" s="13">
        <f>'Модель изъятия прибыли'!BO11</f>
        <v>0</v>
      </c>
      <c r="BQ51" s="13">
        <f>'Модель изъятия прибыли'!BP11</f>
        <v>0</v>
      </c>
      <c r="BR51" s="13">
        <f>'Модель изъятия прибыли'!BQ11</f>
        <v>24475859.480000004</v>
      </c>
      <c r="BS51" s="13">
        <f>'Модель изъятия прибыли'!BR11</f>
        <v>0</v>
      </c>
      <c r="BT51" s="13">
        <f>'Модель изъятия прибыли'!BS11</f>
        <v>0</v>
      </c>
      <c r="BU51" s="13">
        <f>'Модель изъятия прибыли'!BT11</f>
        <v>0</v>
      </c>
      <c r="BV51" s="13">
        <f>'Модель изъятия прибыли'!BU11</f>
        <v>40998157.900847457</v>
      </c>
      <c r="BW51" s="13">
        <f>'Модель изъятия прибыли'!BV11</f>
        <v>0</v>
      </c>
      <c r="BX51" s="13">
        <f>'Модель изъятия прибыли'!BW11</f>
        <v>0</v>
      </c>
      <c r="BY51" s="13">
        <f>'Модель изъятия прибыли'!BX11</f>
        <v>0</v>
      </c>
      <c r="BZ51" s="13">
        <f>'Модель изъятия прибыли'!BY11</f>
        <v>20658061.495792449</v>
      </c>
      <c r="CA51" s="13">
        <f>'Модель изъятия прибыли'!BZ11</f>
        <v>0</v>
      </c>
      <c r="CB51" s="13">
        <f>'Модель изъятия прибыли'!CA11</f>
        <v>0</v>
      </c>
      <c r="CC51" s="13">
        <f>'Модель изъятия прибыли'!CB11</f>
        <v>0</v>
      </c>
      <c r="CD51" s="13">
        <f>'Модель изъятия прибыли'!CC11</f>
        <v>41037020.329908788</v>
      </c>
      <c r="CE51" s="13">
        <f>'Модель изъятия прибыли'!CD11</f>
        <v>0</v>
      </c>
      <c r="CF51" s="13">
        <f>'Модель изъятия прибыли'!CE11</f>
        <v>0</v>
      </c>
      <c r="CG51" s="13">
        <f>'Модель изъятия прибыли'!CF11</f>
        <v>0</v>
      </c>
      <c r="CH51" s="13">
        <f>'Модель изъятия прибыли'!CG11</f>
        <v>63210762.786849245</v>
      </c>
      <c r="CI51" s="13">
        <f>'Модель изъятия прибыли'!CH11</f>
        <v>0</v>
      </c>
      <c r="CJ51" s="13">
        <f>'Модель изъятия прибыли'!CI11</f>
        <v>0</v>
      </c>
      <c r="CK51" s="13">
        <f>'Модель изъятия прибыли'!CJ11</f>
        <v>0</v>
      </c>
      <c r="CL51" s="13">
        <f>'Модель изъятия прибыли'!CK11</f>
        <v>33556286.386283182</v>
      </c>
      <c r="CM51" s="13">
        <f>'Модель изъятия прибыли'!CL11</f>
        <v>0</v>
      </c>
      <c r="CN51" s="13">
        <f>'Модель изъятия прибыли'!CM11</f>
        <v>0</v>
      </c>
      <c r="CO51" s="13">
        <f>'Модель изъятия прибыли'!CN11</f>
        <v>0</v>
      </c>
      <c r="CP51" s="13">
        <f>'Модель изъятия прибыли'!CO11</f>
        <v>59156751.922136173</v>
      </c>
      <c r="CQ51" s="13">
        <f>'Модель изъятия прибыли'!CP11</f>
        <v>0</v>
      </c>
      <c r="CR51" s="13">
        <f>'Модель изъятия прибыли'!CQ11</f>
        <v>0</v>
      </c>
      <c r="CS51" s="13">
        <f>'Модель изъятия прибыли'!CR11</f>
        <v>0</v>
      </c>
      <c r="CT51" s="13">
        <f>'Модель изъятия прибыли'!CS11</f>
        <v>87393977.036749348</v>
      </c>
      <c r="CU51" s="13">
        <f>'Модель изъятия прибыли'!CT11</f>
        <v>0</v>
      </c>
      <c r="CV51" s="13">
        <f>'Модель изъятия прибыли'!CU11</f>
        <v>0</v>
      </c>
      <c r="CW51" s="13">
        <f>'Модель изъятия прибыли'!CV11</f>
        <v>0</v>
      </c>
      <c r="CX51" s="13">
        <f>'Модель изъятия прибыли'!CW11</f>
        <v>49425984.92348247</v>
      </c>
      <c r="CY51" s="13">
        <f>'Модель изъятия прибыли'!CX11</f>
        <v>0</v>
      </c>
      <c r="CZ51" s="13">
        <f>'Модель изъятия прибыли'!CY11</f>
        <v>0</v>
      </c>
      <c r="DA51" s="13">
        <f>'Модель изъятия прибыли'!CZ11</f>
        <v>0</v>
      </c>
      <c r="DB51" s="13">
        <f>'Модель изъятия прибыли'!DA11</f>
        <v>83991916.946475044</v>
      </c>
      <c r="DC51" s="13">
        <f>'Модель изъятия прибыли'!DB11</f>
        <v>0</v>
      </c>
      <c r="DD51" s="13">
        <f>'Модель изъятия прибыли'!DC11</f>
        <v>0</v>
      </c>
      <c r="DE51" s="13">
        <f>'Модель изъятия прибыли'!DD11</f>
        <v>0</v>
      </c>
      <c r="DF51" s="13">
        <f>'Модель изъятия прибыли'!DE11</f>
        <v>120303645.17802936</v>
      </c>
      <c r="DG51" s="13">
        <f>'Модель изъятия прибыли'!DF11</f>
        <v>0</v>
      </c>
      <c r="DH51" s="13">
        <f>'Модель изъятия прибыли'!DG11</f>
        <v>0</v>
      </c>
      <c r="DI51" s="13">
        <f>'Модель изъятия прибыли'!DH11</f>
        <v>0</v>
      </c>
      <c r="DJ51" s="13">
        <f>'Модель изъятия прибыли'!DI11</f>
        <v>72597001.939430475</v>
      </c>
      <c r="DK51" s="13">
        <f>'Модель изъятия прибыли'!DJ11</f>
        <v>0</v>
      </c>
      <c r="DL51" s="13">
        <f>'Модель изъятия прибыли'!DK11</f>
        <v>0</v>
      </c>
      <c r="DM51" s="13">
        <f>'Модель изъятия прибыли'!DL11</f>
        <v>0</v>
      </c>
      <c r="DN51" s="13">
        <f>'Модель изъятия прибыли'!DM11</f>
        <v>115635948.1158669</v>
      </c>
      <c r="DO51" s="13">
        <f>'Модель изъятия прибыли'!DN11</f>
        <v>0</v>
      </c>
      <c r="DP51" s="13">
        <f>'Модель изъятия прибыли'!DO11</f>
        <v>0</v>
      </c>
      <c r="DQ51" s="13">
        <f>'Модель изъятия прибыли'!DP11</f>
        <v>0</v>
      </c>
      <c r="DR51" s="14">
        <f>'Модель изъятия прибыли'!DQ11</f>
        <v>162520190.11830711</v>
      </c>
    </row>
    <row r="52" spans="1:122" s="4" customFormat="1" ht="18" customHeight="1" x14ac:dyDescent="0.3">
      <c r="A52" s="155">
        <v>22002</v>
      </c>
      <c r="B52" s="22" t="s">
        <v>172</v>
      </c>
      <c r="C52" s="13">
        <f>'Модель кредитования'!B20</f>
        <v>0</v>
      </c>
      <c r="D52" s="13">
        <f>'Модель кредитования'!C20</f>
        <v>0</v>
      </c>
      <c r="E52" s="13">
        <f>'Модель кредитования'!D20</f>
        <v>0</v>
      </c>
      <c r="F52" s="13">
        <f>'Модель кредитования'!E20</f>
        <v>520833.33333333331</v>
      </c>
      <c r="G52" s="13">
        <f>'Модель кредитования'!F20</f>
        <v>520833.33333333331</v>
      </c>
      <c r="H52" s="13">
        <f>'Модель кредитования'!G20</f>
        <v>520833.33333333331</v>
      </c>
      <c r="I52" s="13">
        <f>'Модель кредитования'!H20</f>
        <v>520833.33333333331</v>
      </c>
      <c r="J52" s="13">
        <f>'Модель кредитования'!I20</f>
        <v>520833.33333333331</v>
      </c>
      <c r="K52" s="13">
        <f>'Модель кредитования'!J20</f>
        <v>520833.33333333331</v>
      </c>
      <c r="L52" s="13">
        <f>'Модель кредитования'!K20</f>
        <v>520833.33333333331</v>
      </c>
      <c r="M52" s="13">
        <f>'Модель кредитования'!L20</f>
        <v>520833.33333333331</v>
      </c>
      <c r="N52" s="13">
        <f>'Модель кредитования'!M20</f>
        <v>4687500</v>
      </c>
      <c r="O52" s="13">
        <f>'Модель кредитования'!N20</f>
        <v>4687500</v>
      </c>
      <c r="P52" s="13">
        <f>'Модель кредитования'!O20</f>
        <v>4687500</v>
      </c>
      <c r="Q52" s="13">
        <f>'Модель кредитования'!P20</f>
        <v>4687500</v>
      </c>
      <c r="R52" s="13">
        <f>'Модель кредитования'!Q20</f>
        <v>4687500</v>
      </c>
      <c r="S52" s="13">
        <f>'Модель кредитования'!R20</f>
        <v>4687500</v>
      </c>
      <c r="T52" s="13">
        <f>'Модель кредитования'!S20</f>
        <v>4687500</v>
      </c>
      <c r="U52" s="13">
        <f>'Модель кредитования'!T20</f>
        <v>4687500</v>
      </c>
      <c r="V52" s="13">
        <f>'Модель кредитования'!U20</f>
        <v>4687500</v>
      </c>
      <c r="W52" s="13">
        <f>'Модель кредитования'!V20</f>
        <v>4687500</v>
      </c>
      <c r="X52" s="13">
        <f>'Модель кредитования'!W20</f>
        <v>4687500</v>
      </c>
      <c r="Y52" s="13">
        <f>'Модель кредитования'!X20</f>
        <v>4687500</v>
      </c>
      <c r="Z52" s="13">
        <f>'Модель кредитования'!Y20</f>
        <v>4687500</v>
      </c>
      <c r="AA52" s="13">
        <f>'Модель кредитования'!Z20</f>
        <v>4687500</v>
      </c>
      <c r="AB52" s="13">
        <f>'Модель кредитования'!AA20</f>
        <v>4687500</v>
      </c>
      <c r="AC52" s="13">
        <f>'Модель кредитования'!AB20</f>
        <v>4687500</v>
      </c>
      <c r="AD52" s="13">
        <f>'Модель кредитования'!AC20</f>
        <v>4687500</v>
      </c>
      <c r="AE52" s="13">
        <f>'Модель кредитования'!AD20</f>
        <v>4687500</v>
      </c>
      <c r="AF52" s="13">
        <f>'Модель кредитования'!AE20</f>
        <v>4687500</v>
      </c>
      <c r="AG52" s="13">
        <f>'Модель кредитования'!AF20</f>
        <v>4687500</v>
      </c>
      <c r="AH52" s="13">
        <f>'Модель кредитования'!AG20</f>
        <v>4687500</v>
      </c>
      <c r="AI52" s="13">
        <f>'Модель кредитования'!AH20</f>
        <v>4687500</v>
      </c>
      <c r="AJ52" s="13">
        <f>'Модель кредитования'!AI20</f>
        <v>4687500</v>
      </c>
      <c r="AK52" s="13">
        <f>'Модель кредитования'!AJ20</f>
        <v>4687500</v>
      </c>
      <c r="AL52" s="13">
        <f>'Модель кредитования'!AK20</f>
        <v>7291666.666666666</v>
      </c>
      <c r="AM52" s="13">
        <f>'Модель кредитования'!AL20</f>
        <v>7291666.666666666</v>
      </c>
      <c r="AN52" s="13">
        <f>'Модель кредитования'!AM20</f>
        <v>7291666.666666666</v>
      </c>
      <c r="AO52" s="13">
        <f>'Модель кредитования'!AN20</f>
        <v>7291666.666666666</v>
      </c>
      <c r="AP52" s="13">
        <f>'Модель кредитования'!AO20</f>
        <v>7291666.666666666</v>
      </c>
      <c r="AQ52" s="13">
        <f>'Модель кредитования'!AP20</f>
        <v>7291666.666666666</v>
      </c>
      <c r="AR52" s="13">
        <f>'Модель кредитования'!AQ20</f>
        <v>7291666.666666666</v>
      </c>
      <c r="AS52" s="13">
        <f>'Модель кредитования'!AR20</f>
        <v>7291666.666666666</v>
      </c>
      <c r="AT52" s="13">
        <f>'Модель кредитования'!AS20</f>
        <v>7291666.666666666</v>
      </c>
      <c r="AU52" s="13">
        <f>'Модель кредитования'!AT20</f>
        <v>7291666.666666666</v>
      </c>
      <c r="AV52" s="13">
        <f>'Модель кредитования'!AU20</f>
        <v>7291666.666666666</v>
      </c>
      <c r="AW52" s="13">
        <f>'Модель кредитования'!AV20</f>
        <v>7291666.666666666</v>
      </c>
      <c r="AX52" s="13">
        <f>'Модель кредитования'!AW20</f>
        <v>7291666.666666666</v>
      </c>
      <c r="AY52" s="13">
        <f>'Модель кредитования'!AX20</f>
        <v>7291666.666666666</v>
      </c>
      <c r="AZ52" s="13">
        <f>'Модель кредитования'!AY20</f>
        <v>7291666.666666666</v>
      </c>
      <c r="BA52" s="13">
        <f>'Модель кредитования'!AZ20</f>
        <v>7291666.666666666</v>
      </c>
      <c r="BB52" s="13">
        <f>'Модель кредитования'!BA20</f>
        <v>7291666.666666666</v>
      </c>
      <c r="BC52" s="13">
        <f>'Модель кредитования'!BB20</f>
        <v>7291666.666666666</v>
      </c>
      <c r="BD52" s="13">
        <f>'Модель кредитования'!BC20</f>
        <v>7291666.666666666</v>
      </c>
      <c r="BE52" s="13">
        <f>'Модель кредитования'!BD20</f>
        <v>7291666.666666666</v>
      </c>
      <c r="BF52" s="13">
        <f>'Модель кредитования'!BE20</f>
        <v>7291666.666666666</v>
      </c>
      <c r="BG52" s="13">
        <f>'Модель кредитования'!BF20</f>
        <v>7291666.666666666</v>
      </c>
      <c r="BH52" s="13">
        <f>'Модель кредитования'!BG20</f>
        <v>7291666.666666666</v>
      </c>
      <c r="BI52" s="13">
        <f>'Модель кредитования'!BH20</f>
        <v>7291666.666666666</v>
      </c>
      <c r="BJ52" s="13">
        <f>'Модель кредитования'!BI20</f>
        <v>3125000.0000000866</v>
      </c>
      <c r="BK52" s="13">
        <f>'Модель кредитования'!BJ20</f>
        <v>3125000</v>
      </c>
      <c r="BL52" s="13">
        <f>'Модель кредитования'!BK20</f>
        <v>3125000</v>
      </c>
      <c r="BM52" s="13">
        <f>'Модель кредитования'!BL20</f>
        <v>3125000</v>
      </c>
      <c r="BN52" s="13">
        <f>'Модель кредитования'!BM20</f>
        <v>3125000</v>
      </c>
      <c r="BO52" s="13">
        <f>'Модель кредитования'!BN20</f>
        <v>3125000</v>
      </c>
      <c r="BP52" s="13">
        <f>'Модель кредитования'!BO20</f>
        <v>3125000</v>
      </c>
      <c r="BQ52" s="13">
        <f>'Модель кредитования'!BP20</f>
        <v>3125000</v>
      </c>
      <c r="BR52" s="13">
        <f>'Модель кредитования'!BQ20</f>
        <v>3125000</v>
      </c>
      <c r="BS52" s="13">
        <f>'Модель кредитования'!BR20</f>
        <v>3125000</v>
      </c>
      <c r="BT52" s="13">
        <f>'Модель кредитования'!BS20</f>
        <v>3125000</v>
      </c>
      <c r="BU52" s="13">
        <f>'Модель кредитования'!BT20</f>
        <v>3125000</v>
      </c>
      <c r="BV52" s="13">
        <f>'Модель кредитования'!BU20</f>
        <v>3125000</v>
      </c>
      <c r="BW52" s="13">
        <f>'Модель кредитования'!BV20</f>
        <v>3125000</v>
      </c>
      <c r="BX52" s="13">
        <f>'Модель кредитования'!BW20</f>
        <v>3125000</v>
      </c>
      <c r="BY52" s="13">
        <f>'Модель кредитования'!BX20</f>
        <v>3125000</v>
      </c>
      <c r="BZ52" s="13">
        <f>'Модель кредитования'!BY20</f>
        <v>3125000</v>
      </c>
      <c r="CA52" s="13">
        <f>'Модель кредитования'!BZ20</f>
        <v>3125000</v>
      </c>
      <c r="CB52" s="13">
        <f>'Модель кредитования'!CA20</f>
        <v>3125000</v>
      </c>
      <c r="CC52" s="13">
        <f>'Модель кредитования'!CB20</f>
        <v>3125000</v>
      </c>
      <c r="CD52" s="13">
        <f>'Модель кредитования'!CC20</f>
        <v>3125000</v>
      </c>
      <c r="CE52" s="13">
        <f>'Модель кредитования'!CD20</f>
        <v>3125000</v>
      </c>
      <c r="CF52" s="13">
        <f>'Модель кредитования'!CE20</f>
        <v>3125000</v>
      </c>
      <c r="CG52" s="13">
        <f>'Модель кредитования'!CF20</f>
        <v>3125000</v>
      </c>
      <c r="CH52" s="13">
        <f>'Модель кредитования'!CG20</f>
        <v>3125000</v>
      </c>
      <c r="CI52" s="13">
        <f>'Модель кредитования'!CH20</f>
        <v>3125000</v>
      </c>
      <c r="CJ52" s="13">
        <f>'Модель кредитования'!CI20</f>
        <v>3125000</v>
      </c>
      <c r="CK52" s="13">
        <f>'Модель кредитования'!CJ20</f>
        <v>3125000</v>
      </c>
      <c r="CL52" s="13">
        <f>'Модель кредитования'!CK20</f>
        <v>3125000</v>
      </c>
      <c r="CM52" s="13">
        <f>'Модель кредитования'!CL20</f>
        <v>3125000</v>
      </c>
      <c r="CN52" s="13">
        <f>'Модель кредитования'!CM20</f>
        <v>3125000</v>
      </c>
      <c r="CO52" s="13">
        <f>'Модель кредитования'!CN20</f>
        <v>3125000</v>
      </c>
      <c r="CP52" s="13">
        <f>'Модель кредитования'!CO20</f>
        <v>3125000</v>
      </c>
      <c r="CQ52" s="13">
        <f>'Модель кредитования'!CP20</f>
        <v>3125000</v>
      </c>
      <c r="CR52" s="13">
        <f>'Модель кредитования'!CQ20</f>
        <v>3125000</v>
      </c>
      <c r="CS52" s="13">
        <f>'Модель кредитования'!CR20</f>
        <v>3125000</v>
      </c>
      <c r="CT52" s="13">
        <f>'Модель кредитования'!CS20</f>
        <v>3125000</v>
      </c>
      <c r="CU52" s="13">
        <f>'Модель кредитования'!CT20</f>
        <v>3125000</v>
      </c>
      <c r="CV52" s="13">
        <f>'Модель кредитования'!CU20</f>
        <v>3125000</v>
      </c>
      <c r="CW52" s="13">
        <f>'Модель кредитования'!CV20</f>
        <v>3124999.9999999548</v>
      </c>
      <c r="CX52" s="13">
        <f>'Модель кредитования'!CW20</f>
        <v>2604166.6666666665</v>
      </c>
      <c r="CY52" s="13">
        <f>'Модель кредитования'!CX20</f>
        <v>2604166.6666666665</v>
      </c>
      <c r="CZ52" s="13">
        <f>'Модель кредитования'!CY20</f>
        <v>2604166.6666666665</v>
      </c>
      <c r="DA52" s="13">
        <f>'Модель кредитования'!CZ20</f>
        <v>2604166.6666666665</v>
      </c>
      <c r="DB52" s="13">
        <f>'Модель кредитования'!DA20</f>
        <v>2604166.6666666665</v>
      </c>
      <c r="DC52" s="13">
        <f>'Модель кредитования'!DB20</f>
        <v>2604166.6666666665</v>
      </c>
      <c r="DD52" s="13">
        <f>'Модель кредитования'!DC20</f>
        <v>2604166.6666666665</v>
      </c>
      <c r="DE52" s="13">
        <f>'Модель кредитования'!DD20</f>
        <v>2604166.6666666665</v>
      </c>
      <c r="DF52" s="13">
        <f>'Модель кредитования'!DE20</f>
        <v>2604166.6666666665</v>
      </c>
      <c r="DG52" s="13">
        <f>'Модель кредитования'!DF20</f>
        <v>2604166.6666666665</v>
      </c>
      <c r="DH52" s="13">
        <f>'Модель кредитования'!DG20</f>
        <v>2604166.6666666665</v>
      </c>
      <c r="DI52" s="13">
        <f>'Модель кредитования'!DH20</f>
        <v>2604166.6666666665</v>
      </c>
      <c r="DJ52" s="13">
        <f>'Модель кредитования'!DI20</f>
        <v>2604166.6666666665</v>
      </c>
      <c r="DK52" s="13">
        <f>'Модель кредитования'!DJ20</f>
        <v>2604166.6666666665</v>
      </c>
      <c r="DL52" s="13">
        <f>'Модель кредитования'!DK20</f>
        <v>2604166.6666666665</v>
      </c>
      <c r="DM52" s="13">
        <f>'Модель кредитования'!DL20</f>
        <v>2604166.6666666665</v>
      </c>
      <c r="DN52" s="13">
        <f>'Модель кредитования'!DM20</f>
        <v>2604166.6666666665</v>
      </c>
      <c r="DO52" s="13">
        <f>'Модель кредитования'!DN20</f>
        <v>2604166.6666666665</v>
      </c>
      <c r="DP52" s="13">
        <f>'Модель кредитования'!DO20</f>
        <v>2604166.6666666665</v>
      </c>
      <c r="DQ52" s="13">
        <f>'Модель кредитования'!DP20</f>
        <v>2604166.6666666665</v>
      </c>
      <c r="DR52" s="14">
        <f>'Модель кредитования'!DQ20</f>
        <v>2604166.6666666665</v>
      </c>
    </row>
    <row r="53" spans="1:122" s="4" customFormat="1" ht="18" customHeight="1" x14ac:dyDescent="0.3">
      <c r="A53" s="155">
        <v>22003</v>
      </c>
      <c r="B53" s="22" t="s">
        <v>173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0</v>
      </c>
      <c r="CC53" s="13">
        <v>0</v>
      </c>
      <c r="CD53" s="13">
        <v>0</v>
      </c>
      <c r="CE53" s="13">
        <v>0</v>
      </c>
      <c r="CF53" s="13">
        <v>0</v>
      </c>
      <c r="CG53" s="13">
        <v>0</v>
      </c>
      <c r="CH53" s="13">
        <v>0</v>
      </c>
      <c r="CI53" s="13">
        <v>0</v>
      </c>
      <c r="CJ53" s="13">
        <v>0</v>
      </c>
      <c r="CK53" s="13">
        <v>0</v>
      </c>
      <c r="CL53" s="13">
        <v>0</v>
      </c>
      <c r="CM53" s="13">
        <v>0</v>
      </c>
      <c r="CN53" s="13">
        <v>0</v>
      </c>
      <c r="CO53" s="13">
        <v>0</v>
      </c>
      <c r="CP53" s="13">
        <v>0</v>
      </c>
      <c r="CQ53" s="13">
        <v>0</v>
      </c>
      <c r="CR53" s="13">
        <v>0</v>
      </c>
      <c r="CS53" s="13">
        <v>0</v>
      </c>
      <c r="CT53" s="13">
        <v>0</v>
      </c>
      <c r="CU53" s="13">
        <v>0</v>
      </c>
      <c r="CV53" s="13">
        <v>0</v>
      </c>
      <c r="CW53" s="13">
        <v>0</v>
      </c>
      <c r="CX53" s="13">
        <v>0</v>
      </c>
      <c r="CY53" s="13">
        <v>0</v>
      </c>
      <c r="CZ53" s="13">
        <v>0</v>
      </c>
      <c r="DA53" s="13">
        <v>0</v>
      </c>
      <c r="DB53" s="13">
        <v>0</v>
      </c>
      <c r="DC53" s="13">
        <v>0</v>
      </c>
      <c r="DD53" s="13">
        <v>0</v>
      </c>
      <c r="DE53" s="13">
        <v>0</v>
      </c>
      <c r="DF53" s="13">
        <v>0</v>
      </c>
      <c r="DG53" s="13">
        <v>0</v>
      </c>
      <c r="DH53" s="13">
        <v>0</v>
      </c>
      <c r="DI53" s="13">
        <v>0</v>
      </c>
      <c r="DJ53" s="13">
        <v>0</v>
      </c>
      <c r="DK53" s="13">
        <v>0</v>
      </c>
      <c r="DL53" s="13">
        <v>0</v>
      </c>
      <c r="DM53" s="13">
        <v>0</v>
      </c>
      <c r="DN53" s="13">
        <v>0</v>
      </c>
      <c r="DO53" s="13">
        <v>0</v>
      </c>
      <c r="DP53" s="13">
        <v>0</v>
      </c>
      <c r="DQ53" s="13">
        <v>0</v>
      </c>
      <c r="DR53" s="14">
        <v>0</v>
      </c>
    </row>
    <row r="54" spans="1:122" s="4" customFormat="1" ht="18" customHeight="1" x14ac:dyDescent="0.3">
      <c r="A54" s="155">
        <v>22004</v>
      </c>
      <c r="B54" s="22" t="s">
        <v>174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0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13">
        <v>0</v>
      </c>
      <c r="CH54" s="13">
        <v>0</v>
      </c>
      <c r="CI54" s="13">
        <v>0</v>
      </c>
      <c r="CJ54" s="13">
        <v>0</v>
      </c>
      <c r="CK54" s="13">
        <v>0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0</v>
      </c>
      <c r="CV54" s="13">
        <v>0</v>
      </c>
      <c r="CW54" s="13">
        <v>0</v>
      </c>
      <c r="CX54" s="13">
        <v>0</v>
      </c>
      <c r="CY54" s="13">
        <v>0</v>
      </c>
      <c r="CZ54" s="13">
        <v>0</v>
      </c>
      <c r="DA54" s="13">
        <v>0</v>
      </c>
      <c r="DB54" s="13">
        <v>0</v>
      </c>
      <c r="DC54" s="13">
        <v>0</v>
      </c>
      <c r="DD54" s="13">
        <v>0</v>
      </c>
      <c r="DE54" s="13">
        <v>0</v>
      </c>
      <c r="DF54" s="13">
        <v>0</v>
      </c>
      <c r="DG54" s="13">
        <v>0</v>
      </c>
      <c r="DH54" s="13">
        <v>0</v>
      </c>
      <c r="DI54" s="13">
        <v>0</v>
      </c>
      <c r="DJ54" s="13">
        <v>0</v>
      </c>
      <c r="DK54" s="13">
        <v>0</v>
      </c>
      <c r="DL54" s="13">
        <v>0</v>
      </c>
      <c r="DM54" s="13">
        <v>0</v>
      </c>
      <c r="DN54" s="13">
        <v>0</v>
      </c>
      <c r="DO54" s="13">
        <v>0</v>
      </c>
      <c r="DP54" s="13">
        <v>0</v>
      </c>
      <c r="DQ54" s="13">
        <v>0</v>
      </c>
      <c r="DR54" s="14">
        <v>0</v>
      </c>
    </row>
    <row r="55" spans="1:122" s="4" customFormat="1" ht="18" customHeight="1" thickBot="1" x14ac:dyDescent="0.35">
      <c r="A55" s="157">
        <v>29999</v>
      </c>
      <c r="B55" s="158" t="s">
        <v>175</v>
      </c>
      <c r="C55" s="159">
        <f>C45-C50</f>
        <v>0</v>
      </c>
      <c r="D55" s="159">
        <f t="shared" ref="D55:BO55" si="496">D45-D50</f>
        <v>0</v>
      </c>
      <c r="E55" s="159">
        <f t="shared" si="496"/>
        <v>50000000</v>
      </c>
      <c r="F55" s="159">
        <f t="shared" si="496"/>
        <v>-520833.33333333331</v>
      </c>
      <c r="G55" s="159">
        <f t="shared" si="496"/>
        <v>-520833.33333333331</v>
      </c>
      <c r="H55" s="159">
        <f t="shared" si="496"/>
        <v>-520833.33333333331</v>
      </c>
      <c r="I55" s="159">
        <f t="shared" si="496"/>
        <v>-520833.33333333331</v>
      </c>
      <c r="J55" s="159">
        <f t="shared" si="496"/>
        <v>-520833.33333333331</v>
      </c>
      <c r="K55" s="159">
        <f t="shared" si="496"/>
        <v>-520833.33333333331</v>
      </c>
      <c r="L55" s="159">
        <f t="shared" si="496"/>
        <v>-520833.33333333331</v>
      </c>
      <c r="M55" s="159">
        <f t="shared" si="496"/>
        <v>199479166.66666666</v>
      </c>
      <c r="N55" s="159">
        <f t="shared" si="496"/>
        <v>-4687500</v>
      </c>
      <c r="O55" s="159">
        <f t="shared" si="496"/>
        <v>-4687500</v>
      </c>
      <c r="P55" s="159">
        <f t="shared" si="496"/>
        <v>-4687500</v>
      </c>
      <c r="Q55" s="159">
        <f t="shared" si="496"/>
        <v>-4687500</v>
      </c>
      <c r="R55" s="159">
        <f t="shared" si="496"/>
        <v>-4687500</v>
      </c>
      <c r="S55" s="159">
        <f t="shared" si="496"/>
        <v>-4687500</v>
      </c>
      <c r="T55" s="159">
        <f t="shared" si="496"/>
        <v>-4687500</v>
      </c>
      <c r="U55" s="159">
        <f t="shared" si="496"/>
        <v>-4687500</v>
      </c>
      <c r="V55" s="159">
        <f t="shared" si="496"/>
        <v>-4687500</v>
      </c>
      <c r="W55" s="159">
        <f t="shared" si="496"/>
        <v>-4687500</v>
      </c>
      <c r="X55" s="159">
        <f t="shared" si="496"/>
        <v>-4687500</v>
      </c>
      <c r="Y55" s="159">
        <f t="shared" si="496"/>
        <v>-4687500</v>
      </c>
      <c r="Z55" s="159">
        <f t="shared" si="496"/>
        <v>-4687500</v>
      </c>
      <c r="AA55" s="159">
        <f t="shared" si="496"/>
        <v>-4687500</v>
      </c>
      <c r="AB55" s="159">
        <f t="shared" si="496"/>
        <v>-4687500</v>
      </c>
      <c r="AC55" s="159">
        <f t="shared" si="496"/>
        <v>-4687500</v>
      </c>
      <c r="AD55" s="159">
        <f t="shared" si="496"/>
        <v>-4687500</v>
      </c>
      <c r="AE55" s="159">
        <f t="shared" si="496"/>
        <v>-4687500</v>
      </c>
      <c r="AF55" s="159">
        <f t="shared" si="496"/>
        <v>-4687500</v>
      </c>
      <c r="AG55" s="159">
        <f t="shared" si="496"/>
        <v>-4687500</v>
      </c>
      <c r="AH55" s="159">
        <f t="shared" si="496"/>
        <v>-4687500</v>
      </c>
      <c r="AI55" s="159">
        <f t="shared" si="496"/>
        <v>-4687500</v>
      </c>
      <c r="AJ55" s="159">
        <f t="shared" si="496"/>
        <v>-4687500</v>
      </c>
      <c r="AK55" s="159">
        <f t="shared" si="496"/>
        <v>245312500</v>
      </c>
      <c r="AL55" s="159">
        <f t="shared" si="496"/>
        <v>-7291666.666666666</v>
      </c>
      <c r="AM55" s="159">
        <f t="shared" si="496"/>
        <v>-7291666.666666666</v>
      </c>
      <c r="AN55" s="159">
        <f t="shared" si="496"/>
        <v>-7291666.666666666</v>
      </c>
      <c r="AO55" s="159">
        <f t="shared" si="496"/>
        <v>-7291666.666666666</v>
      </c>
      <c r="AP55" s="159">
        <f t="shared" si="496"/>
        <v>-7291666.666666666</v>
      </c>
      <c r="AQ55" s="159">
        <f t="shared" si="496"/>
        <v>-7291666.666666666</v>
      </c>
      <c r="AR55" s="159">
        <f t="shared" si="496"/>
        <v>-7291666.666666666</v>
      </c>
      <c r="AS55" s="159">
        <f t="shared" si="496"/>
        <v>-7291666.666666666</v>
      </c>
      <c r="AT55" s="159">
        <f t="shared" si="496"/>
        <v>-7291666.666666666</v>
      </c>
      <c r="AU55" s="159">
        <f t="shared" si="496"/>
        <v>-7291666.666666666</v>
      </c>
      <c r="AV55" s="159">
        <f t="shared" si="496"/>
        <v>-7291666.666666666</v>
      </c>
      <c r="AW55" s="159">
        <f t="shared" si="496"/>
        <v>-7291666.666666666</v>
      </c>
      <c r="AX55" s="159">
        <f t="shared" si="496"/>
        <v>-7291666.666666666</v>
      </c>
      <c r="AY55" s="159">
        <f t="shared" si="496"/>
        <v>-7291666.666666666</v>
      </c>
      <c r="AZ55" s="159">
        <f t="shared" si="496"/>
        <v>-7291666.666666666</v>
      </c>
      <c r="BA55" s="159">
        <f t="shared" si="496"/>
        <v>-7291666.666666666</v>
      </c>
      <c r="BB55" s="159">
        <f t="shared" si="496"/>
        <v>-7902313.6984664351</v>
      </c>
      <c r="BC55" s="159">
        <f t="shared" si="496"/>
        <v>-7291666.666666666</v>
      </c>
      <c r="BD55" s="159">
        <f t="shared" si="496"/>
        <v>-7291666.666666666</v>
      </c>
      <c r="BE55" s="159">
        <f t="shared" si="496"/>
        <v>-7291666.666666666</v>
      </c>
      <c r="BF55" s="159">
        <f t="shared" si="496"/>
        <v>-18273894.731929936</v>
      </c>
      <c r="BG55" s="159">
        <f t="shared" si="496"/>
        <v>-7291666.666666666</v>
      </c>
      <c r="BH55" s="159">
        <f t="shared" si="496"/>
        <v>-7291666.666666666</v>
      </c>
      <c r="BI55" s="159">
        <f t="shared" si="496"/>
        <v>-7291666.666666666</v>
      </c>
      <c r="BJ55" s="159">
        <f t="shared" si="496"/>
        <v>-26283344.025082003</v>
      </c>
      <c r="BK55" s="159">
        <f t="shared" si="496"/>
        <v>-3125000</v>
      </c>
      <c r="BL55" s="159">
        <f t="shared" si="496"/>
        <v>-3125000</v>
      </c>
      <c r="BM55" s="159">
        <f t="shared" si="496"/>
        <v>-3125000</v>
      </c>
      <c r="BN55" s="159">
        <f t="shared" si="496"/>
        <v>-13055705.277838988</v>
      </c>
      <c r="BO55" s="159">
        <f t="shared" si="496"/>
        <v>-3125000</v>
      </c>
      <c r="BP55" s="159">
        <f t="shared" ref="BP55:DR55" si="497">BP45-BP50</f>
        <v>-3125000</v>
      </c>
      <c r="BQ55" s="159">
        <f t="shared" si="497"/>
        <v>-3125000</v>
      </c>
      <c r="BR55" s="159">
        <f t="shared" si="497"/>
        <v>-27600859.480000004</v>
      </c>
      <c r="BS55" s="159">
        <f t="shared" si="497"/>
        <v>-3125000</v>
      </c>
      <c r="BT55" s="159">
        <f t="shared" si="497"/>
        <v>-3125000</v>
      </c>
      <c r="BU55" s="159">
        <f t="shared" si="497"/>
        <v>-3125000</v>
      </c>
      <c r="BV55" s="159">
        <f t="shared" si="497"/>
        <v>-44123157.900847457</v>
      </c>
      <c r="BW55" s="159">
        <f t="shared" si="497"/>
        <v>-3125000</v>
      </c>
      <c r="BX55" s="159">
        <f t="shared" si="497"/>
        <v>-3125000</v>
      </c>
      <c r="BY55" s="159">
        <f t="shared" si="497"/>
        <v>-3125000</v>
      </c>
      <c r="BZ55" s="159">
        <f t="shared" si="497"/>
        <v>-23783061.495792449</v>
      </c>
      <c r="CA55" s="159">
        <f t="shared" si="497"/>
        <v>-3125000</v>
      </c>
      <c r="CB55" s="159">
        <f t="shared" si="497"/>
        <v>-3125000</v>
      </c>
      <c r="CC55" s="159">
        <f t="shared" si="497"/>
        <v>-3125000</v>
      </c>
      <c r="CD55" s="159">
        <f t="shared" si="497"/>
        <v>-44162020.329908788</v>
      </c>
      <c r="CE55" s="159">
        <f t="shared" si="497"/>
        <v>-3125000</v>
      </c>
      <c r="CF55" s="159">
        <f t="shared" si="497"/>
        <v>-3125000</v>
      </c>
      <c r="CG55" s="159">
        <f t="shared" si="497"/>
        <v>-3125000</v>
      </c>
      <c r="CH55" s="159">
        <f t="shared" si="497"/>
        <v>-66335762.786849245</v>
      </c>
      <c r="CI55" s="159">
        <f t="shared" si="497"/>
        <v>-3125000</v>
      </c>
      <c r="CJ55" s="159">
        <f t="shared" si="497"/>
        <v>-3125000</v>
      </c>
      <c r="CK55" s="159">
        <f t="shared" si="497"/>
        <v>-3125000</v>
      </c>
      <c r="CL55" s="159">
        <f t="shared" si="497"/>
        <v>-36681286.386283182</v>
      </c>
      <c r="CM55" s="159">
        <f t="shared" si="497"/>
        <v>-3125000</v>
      </c>
      <c r="CN55" s="159">
        <f t="shared" si="497"/>
        <v>-3125000</v>
      </c>
      <c r="CO55" s="159">
        <f t="shared" si="497"/>
        <v>-3125000</v>
      </c>
      <c r="CP55" s="159">
        <f t="shared" si="497"/>
        <v>-62281751.922136173</v>
      </c>
      <c r="CQ55" s="159">
        <f t="shared" si="497"/>
        <v>-3125000</v>
      </c>
      <c r="CR55" s="159">
        <f t="shared" si="497"/>
        <v>-3125000</v>
      </c>
      <c r="CS55" s="159">
        <f t="shared" si="497"/>
        <v>-3125000</v>
      </c>
      <c r="CT55" s="159">
        <f t="shared" si="497"/>
        <v>-90518977.036749348</v>
      </c>
      <c r="CU55" s="159">
        <f t="shared" si="497"/>
        <v>-3125000</v>
      </c>
      <c r="CV55" s="159">
        <f t="shared" si="497"/>
        <v>-3125000</v>
      </c>
      <c r="CW55" s="159">
        <f t="shared" si="497"/>
        <v>-3124999.9999999548</v>
      </c>
      <c r="CX55" s="159">
        <f t="shared" si="497"/>
        <v>-52030151.590149134</v>
      </c>
      <c r="CY55" s="159">
        <f t="shared" si="497"/>
        <v>-2604166.6666666665</v>
      </c>
      <c r="CZ55" s="159">
        <f t="shared" si="497"/>
        <v>-2604166.6666666665</v>
      </c>
      <c r="DA55" s="159">
        <f t="shared" si="497"/>
        <v>-2604166.6666666665</v>
      </c>
      <c r="DB55" s="159">
        <f t="shared" si="497"/>
        <v>-86596083.613141716</v>
      </c>
      <c r="DC55" s="159">
        <f t="shared" si="497"/>
        <v>-2604166.6666666665</v>
      </c>
      <c r="DD55" s="159">
        <f t="shared" si="497"/>
        <v>-2604166.6666666665</v>
      </c>
      <c r="DE55" s="159">
        <f t="shared" si="497"/>
        <v>-2604166.6666666665</v>
      </c>
      <c r="DF55" s="159">
        <f t="shared" si="497"/>
        <v>-122907811.84469603</v>
      </c>
      <c r="DG55" s="159">
        <f t="shared" si="497"/>
        <v>-2604166.6666666665</v>
      </c>
      <c r="DH55" s="159">
        <f t="shared" si="497"/>
        <v>-2604166.6666666665</v>
      </c>
      <c r="DI55" s="159">
        <f t="shared" si="497"/>
        <v>-2604166.6666666665</v>
      </c>
      <c r="DJ55" s="159">
        <f t="shared" si="497"/>
        <v>-75201168.606097147</v>
      </c>
      <c r="DK55" s="159">
        <f t="shared" si="497"/>
        <v>-2604166.6666666665</v>
      </c>
      <c r="DL55" s="159">
        <f t="shared" si="497"/>
        <v>-2604166.6666666665</v>
      </c>
      <c r="DM55" s="159">
        <f t="shared" si="497"/>
        <v>-2604166.6666666665</v>
      </c>
      <c r="DN55" s="159">
        <f t="shared" si="497"/>
        <v>-118240114.78253357</v>
      </c>
      <c r="DO55" s="159">
        <f t="shared" si="497"/>
        <v>-2604166.6666666665</v>
      </c>
      <c r="DP55" s="159">
        <f t="shared" si="497"/>
        <v>-2604166.6666666665</v>
      </c>
      <c r="DQ55" s="159">
        <f t="shared" si="497"/>
        <v>-2604166.6666666665</v>
      </c>
      <c r="DR55" s="160">
        <f t="shared" si="497"/>
        <v>-165124356.78497377</v>
      </c>
    </row>
    <row r="56" spans="1:122" s="4" customFormat="1" ht="18" customHeight="1" x14ac:dyDescent="0.3">
      <c r="A56" s="161"/>
      <c r="B56" s="162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50"/>
      <c r="DG56" s="150"/>
      <c r="DH56" s="150"/>
      <c r="DI56" s="150"/>
      <c r="DJ56" s="150"/>
      <c r="DK56" s="150"/>
      <c r="DL56" s="150"/>
      <c r="DM56" s="150"/>
      <c r="DN56" s="150"/>
      <c r="DO56" s="150"/>
      <c r="DP56" s="150"/>
      <c r="DQ56" s="150"/>
      <c r="DR56" s="150"/>
    </row>
    <row r="57" spans="1:122" s="4" customFormat="1" ht="18" customHeight="1" thickBot="1" x14ac:dyDescent="0.35">
      <c r="A57" s="149"/>
      <c r="B57" s="149" t="s">
        <v>176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50"/>
      <c r="DE57" s="150"/>
      <c r="DF57" s="150"/>
      <c r="DG57" s="150"/>
      <c r="DH57" s="150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</row>
    <row r="58" spans="1:122" s="4" customFormat="1" ht="18" customHeight="1" x14ac:dyDescent="0.3">
      <c r="A58" s="151">
        <v>31000</v>
      </c>
      <c r="B58" s="152" t="s">
        <v>177</v>
      </c>
      <c r="C58" s="153">
        <f>SUM(C59:C61)</f>
        <v>0</v>
      </c>
      <c r="D58" s="153">
        <f t="shared" ref="D58:BO58" si="498">SUM(D59:D61)</f>
        <v>0</v>
      </c>
      <c r="E58" s="153">
        <f t="shared" si="498"/>
        <v>0</v>
      </c>
      <c r="F58" s="153">
        <f t="shared" si="498"/>
        <v>0</v>
      </c>
      <c r="G58" s="153">
        <f t="shared" si="498"/>
        <v>0</v>
      </c>
      <c r="H58" s="153">
        <f t="shared" si="498"/>
        <v>0</v>
      </c>
      <c r="I58" s="153">
        <f t="shared" si="498"/>
        <v>0</v>
      </c>
      <c r="J58" s="153">
        <f t="shared" si="498"/>
        <v>0</v>
      </c>
      <c r="K58" s="153">
        <f t="shared" si="498"/>
        <v>0</v>
      </c>
      <c r="L58" s="153">
        <f t="shared" si="498"/>
        <v>0</v>
      </c>
      <c r="M58" s="153">
        <f t="shared" si="498"/>
        <v>0</v>
      </c>
      <c r="N58" s="153">
        <f t="shared" si="498"/>
        <v>0</v>
      </c>
      <c r="O58" s="153">
        <f t="shared" si="498"/>
        <v>0</v>
      </c>
      <c r="P58" s="153">
        <f t="shared" si="498"/>
        <v>0</v>
      </c>
      <c r="Q58" s="153">
        <f t="shared" si="498"/>
        <v>0</v>
      </c>
      <c r="R58" s="153">
        <f t="shared" si="498"/>
        <v>0</v>
      </c>
      <c r="S58" s="153">
        <f t="shared" si="498"/>
        <v>0</v>
      </c>
      <c r="T58" s="153">
        <f t="shared" si="498"/>
        <v>0</v>
      </c>
      <c r="U58" s="153">
        <f t="shared" si="498"/>
        <v>0</v>
      </c>
      <c r="V58" s="153">
        <f t="shared" si="498"/>
        <v>0</v>
      </c>
      <c r="W58" s="153">
        <f t="shared" si="498"/>
        <v>0</v>
      </c>
      <c r="X58" s="153">
        <f t="shared" si="498"/>
        <v>0</v>
      </c>
      <c r="Y58" s="153">
        <f t="shared" si="498"/>
        <v>0</v>
      </c>
      <c r="Z58" s="153">
        <f t="shared" si="498"/>
        <v>0</v>
      </c>
      <c r="AA58" s="153">
        <f t="shared" si="498"/>
        <v>0</v>
      </c>
      <c r="AB58" s="153">
        <f t="shared" si="498"/>
        <v>0</v>
      </c>
      <c r="AC58" s="153">
        <f t="shared" si="498"/>
        <v>0</v>
      </c>
      <c r="AD58" s="153">
        <f t="shared" si="498"/>
        <v>0</v>
      </c>
      <c r="AE58" s="153">
        <f t="shared" si="498"/>
        <v>0</v>
      </c>
      <c r="AF58" s="153">
        <f t="shared" si="498"/>
        <v>0</v>
      </c>
      <c r="AG58" s="153">
        <f t="shared" si="498"/>
        <v>0</v>
      </c>
      <c r="AH58" s="153">
        <f t="shared" si="498"/>
        <v>0</v>
      </c>
      <c r="AI58" s="153">
        <f t="shared" si="498"/>
        <v>0</v>
      </c>
      <c r="AJ58" s="153">
        <f t="shared" si="498"/>
        <v>0</v>
      </c>
      <c r="AK58" s="153">
        <f t="shared" si="498"/>
        <v>0</v>
      </c>
      <c r="AL58" s="153">
        <f t="shared" si="498"/>
        <v>0</v>
      </c>
      <c r="AM58" s="153">
        <f t="shared" si="498"/>
        <v>0</v>
      </c>
      <c r="AN58" s="153">
        <f t="shared" si="498"/>
        <v>0</v>
      </c>
      <c r="AO58" s="153">
        <f t="shared" si="498"/>
        <v>0</v>
      </c>
      <c r="AP58" s="153">
        <f t="shared" si="498"/>
        <v>0</v>
      </c>
      <c r="AQ58" s="153">
        <f t="shared" si="498"/>
        <v>0</v>
      </c>
      <c r="AR58" s="153">
        <f t="shared" si="498"/>
        <v>0</v>
      </c>
      <c r="AS58" s="153">
        <f t="shared" si="498"/>
        <v>0</v>
      </c>
      <c r="AT58" s="153">
        <f t="shared" si="498"/>
        <v>0</v>
      </c>
      <c r="AU58" s="153">
        <f t="shared" si="498"/>
        <v>0</v>
      </c>
      <c r="AV58" s="153">
        <f t="shared" si="498"/>
        <v>0</v>
      </c>
      <c r="AW58" s="153">
        <f t="shared" si="498"/>
        <v>0</v>
      </c>
      <c r="AX58" s="153">
        <f t="shared" si="498"/>
        <v>0</v>
      </c>
      <c r="AY58" s="153">
        <f t="shared" si="498"/>
        <v>0</v>
      </c>
      <c r="AZ58" s="153">
        <f t="shared" si="498"/>
        <v>0</v>
      </c>
      <c r="BA58" s="153">
        <f t="shared" si="498"/>
        <v>0</v>
      </c>
      <c r="BB58" s="153">
        <f t="shared" si="498"/>
        <v>0</v>
      </c>
      <c r="BC58" s="153">
        <f t="shared" si="498"/>
        <v>0</v>
      </c>
      <c r="BD58" s="153">
        <f t="shared" si="498"/>
        <v>0</v>
      </c>
      <c r="BE58" s="153">
        <f t="shared" si="498"/>
        <v>0</v>
      </c>
      <c r="BF58" s="153">
        <f t="shared" si="498"/>
        <v>0</v>
      </c>
      <c r="BG58" s="153">
        <f t="shared" si="498"/>
        <v>0</v>
      </c>
      <c r="BH58" s="153">
        <f t="shared" si="498"/>
        <v>0</v>
      </c>
      <c r="BI58" s="153">
        <f t="shared" si="498"/>
        <v>0</v>
      </c>
      <c r="BJ58" s="153">
        <f t="shared" si="498"/>
        <v>0</v>
      </c>
      <c r="BK58" s="153">
        <f t="shared" si="498"/>
        <v>0</v>
      </c>
      <c r="BL58" s="153">
        <f t="shared" si="498"/>
        <v>0</v>
      </c>
      <c r="BM58" s="153">
        <f t="shared" si="498"/>
        <v>0</v>
      </c>
      <c r="BN58" s="153">
        <f t="shared" si="498"/>
        <v>0</v>
      </c>
      <c r="BO58" s="153">
        <f t="shared" si="498"/>
        <v>0</v>
      </c>
      <c r="BP58" s="153">
        <f t="shared" ref="BP58:DR58" si="499">SUM(BP59:BP61)</f>
        <v>0</v>
      </c>
      <c r="BQ58" s="153">
        <f t="shared" si="499"/>
        <v>0</v>
      </c>
      <c r="BR58" s="153">
        <f t="shared" si="499"/>
        <v>0</v>
      </c>
      <c r="BS58" s="153">
        <f t="shared" si="499"/>
        <v>0</v>
      </c>
      <c r="BT58" s="153">
        <f t="shared" si="499"/>
        <v>0</v>
      </c>
      <c r="BU58" s="153">
        <f t="shared" si="499"/>
        <v>0</v>
      </c>
      <c r="BV58" s="153">
        <f t="shared" si="499"/>
        <v>0</v>
      </c>
      <c r="BW58" s="153">
        <f t="shared" si="499"/>
        <v>0</v>
      </c>
      <c r="BX58" s="153">
        <f t="shared" si="499"/>
        <v>0</v>
      </c>
      <c r="BY58" s="153">
        <f t="shared" si="499"/>
        <v>0</v>
      </c>
      <c r="BZ58" s="153">
        <f t="shared" si="499"/>
        <v>0</v>
      </c>
      <c r="CA58" s="153">
        <f t="shared" si="499"/>
        <v>0</v>
      </c>
      <c r="CB58" s="153">
        <f t="shared" si="499"/>
        <v>0</v>
      </c>
      <c r="CC58" s="153">
        <f t="shared" si="499"/>
        <v>0</v>
      </c>
      <c r="CD58" s="153">
        <f t="shared" si="499"/>
        <v>0</v>
      </c>
      <c r="CE58" s="153">
        <f t="shared" si="499"/>
        <v>0</v>
      </c>
      <c r="CF58" s="153">
        <f t="shared" si="499"/>
        <v>0</v>
      </c>
      <c r="CG58" s="153">
        <f t="shared" si="499"/>
        <v>0</v>
      </c>
      <c r="CH58" s="153">
        <f t="shared" si="499"/>
        <v>0</v>
      </c>
      <c r="CI58" s="153">
        <f t="shared" si="499"/>
        <v>0</v>
      </c>
      <c r="CJ58" s="153">
        <f t="shared" si="499"/>
        <v>0</v>
      </c>
      <c r="CK58" s="153">
        <f t="shared" si="499"/>
        <v>0</v>
      </c>
      <c r="CL58" s="153">
        <f t="shared" si="499"/>
        <v>0</v>
      </c>
      <c r="CM58" s="153">
        <f t="shared" si="499"/>
        <v>0</v>
      </c>
      <c r="CN58" s="153">
        <f t="shared" si="499"/>
        <v>0</v>
      </c>
      <c r="CO58" s="153">
        <f t="shared" si="499"/>
        <v>0</v>
      </c>
      <c r="CP58" s="153">
        <f t="shared" si="499"/>
        <v>0</v>
      </c>
      <c r="CQ58" s="153">
        <f t="shared" si="499"/>
        <v>0</v>
      </c>
      <c r="CR58" s="153">
        <f t="shared" si="499"/>
        <v>0</v>
      </c>
      <c r="CS58" s="153">
        <f t="shared" si="499"/>
        <v>0</v>
      </c>
      <c r="CT58" s="153">
        <f t="shared" si="499"/>
        <v>0</v>
      </c>
      <c r="CU58" s="153">
        <f t="shared" si="499"/>
        <v>0</v>
      </c>
      <c r="CV58" s="153">
        <f t="shared" si="499"/>
        <v>0</v>
      </c>
      <c r="CW58" s="153">
        <f t="shared" si="499"/>
        <v>0</v>
      </c>
      <c r="CX58" s="153">
        <f t="shared" si="499"/>
        <v>0</v>
      </c>
      <c r="CY58" s="153">
        <f t="shared" si="499"/>
        <v>0</v>
      </c>
      <c r="CZ58" s="153">
        <f t="shared" si="499"/>
        <v>0</v>
      </c>
      <c r="DA58" s="153">
        <f t="shared" si="499"/>
        <v>0</v>
      </c>
      <c r="DB58" s="153">
        <f t="shared" si="499"/>
        <v>0</v>
      </c>
      <c r="DC58" s="153">
        <f t="shared" si="499"/>
        <v>0</v>
      </c>
      <c r="DD58" s="153">
        <f t="shared" si="499"/>
        <v>0</v>
      </c>
      <c r="DE58" s="153">
        <f t="shared" si="499"/>
        <v>0</v>
      </c>
      <c r="DF58" s="153">
        <f t="shared" si="499"/>
        <v>0</v>
      </c>
      <c r="DG58" s="153">
        <f t="shared" si="499"/>
        <v>0</v>
      </c>
      <c r="DH58" s="153">
        <f t="shared" si="499"/>
        <v>0</v>
      </c>
      <c r="DI58" s="153">
        <f t="shared" si="499"/>
        <v>0</v>
      </c>
      <c r="DJ58" s="153">
        <f t="shared" si="499"/>
        <v>0</v>
      </c>
      <c r="DK58" s="153">
        <f t="shared" si="499"/>
        <v>0</v>
      </c>
      <c r="DL58" s="153">
        <f t="shared" si="499"/>
        <v>0</v>
      </c>
      <c r="DM58" s="153">
        <f t="shared" si="499"/>
        <v>0</v>
      </c>
      <c r="DN58" s="153">
        <f t="shared" si="499"/>
        <v>0</v>
      </c>
      <c r="DO58" s="153">
        <f t="shared" si="499"/>
        <v>0</v>
      </c>
      <c r="DP58" s="153">
        <f t="shared" si="499"/>
        <v>0</v>
      </c>
      <c r="DQ58" s="153">
        <f t="shared" si="499"/>
        <v>0</v>
      </c>
      <c r="DR58" s="154">
        <f t="shared" si="499"/>
        <v>0</v>
      </c>
    </row>
    <row r="59" spans="1:122" s="4" customFormat="1" ht="18" customHeight="1" x14ac:dyDescent="0.3">
      <c r="A59" s="155">
        <v>31100</v>
      </c>
      <c r="B59" s="22" t="s">
        <v>178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0</v>
      </c>
      <c r="BN59" s="13">
        <v>0</v>
      </c>
      <c r="BO59" s="13">
        <v>0</v>
      </c>
      <c r="BP59" s="13">
        <v>0</v>
      </c>
      <c r="BQ59" s="13">
        <v>0</v>
      </c>
      <c r="BR59" s="13">
        <v>0</v>
      </c>
      <c r="BS59" s="13">
        <v>0</v>
      </c>
      <c r="BT59" s="13">
        <v>0</v>
      </c>
      <c r="BU59" s="13">
        <v>0</v>
      </c>
      <c r="BV59" s="13">
        <v>0</v>
      </c>
      <c r="BW59" s="13">
        <v>0</v>
      </c>
      <c r="BX59" s="13">
        <v>0</v>
      </c>
      <c r="BY59" s="13">
        <v>0</v>
      </c>
      <c r="BZ59" s="13">
        <v>0</v>
      </c>
      <c r="CA59" s="13">
        <v>0</v>
      </c>
      <c r="CB59" s="13">
        <v>0</v>
      </c>
      <c r="CC59" s="13">
        <v>0</v>
      </c>
      <c r="CD59" s="13">
        <v>0</v>
      </c>
      <c r="CE59" s="13">
        <v>0</v>
      </c>
      <c r="CF59" s="13">
        <v>0</v>
      </c>
      <c r="CG59" s="13">
        <v>0</v>
      </c>
      <c r="CH59" s="13">
        <v>0</v>
      </c>
      <c r="CI59" s="13">
        <v>0</v>
      </c>
      <c r="CJ59" s="13">
        <v>0</v>
      </c>
      <c r="CK59" s="13">
        <v>0</v>
      </c>
      <c r="CL59" s="13">
        <v>0</v>
      </c>
      <c r="CM59" s="13">
        <v>0</v>
      </c>
      <c r="CN59" s="13">
        <v>0</v>
      </c>
      <c r="CO59" s="13">
        <v>0</v>
      </c>
      <c r="CP59" s="13">
        <v>0</v>
      </c>
      <c r="CQ59" s="13">
        <v>0</v>
      </c>
      <c r="CR59" s="13">
        <v>0</v>
      </c>
      <c r="CS59" s="13">
        <v>0</v>
      </c>
      <c r="CT59" s="13">
        <v>0</v>
      </c>
      <c r="CU59" s="13">
        <v>0</v>
      </c>
      <c r="CV59" s="13">
        <v>0</v>
      </c>
      <c r="CW59" s="13">
        <v>0</v>
      </c>
      <c r="CX59" s="13">
        <v>0</v>
      </c>
      <c r="CY59" s="13">
        <v>0</v>
      </c>
      <c r="CZ59" s="13">
        <v>0</v>
      </c>
      <c r="DA59" s="13">
        <v>0</v>
      </c>
      <c r="DB59" s="13">
        <v>0</v>
      </c>
      <c r="DC59" s="13">
        <v>0</v>
      </c>
      <c r="DD59" s="13">
        <v>0</v>
      </c>
      <c r="DE59" s="13">
        <v>0</v>
      </c>
      <c r="DF59" s="13">
        <v>0</v>
      </c>
      <c r="DG59" s="13">
        <v>0</v>
      </c>
      <c r="DH59" s="13">
        <v>0</v>
      </c>
      <c r="DI59" s="13">
        <v>0</v>
      </c>
      <c r="DJ59" s="13">
        <v>0</v>
      </c>
      <c r="DK59" s="13">
        <v>0</v>
      </c>
      <c r="DL59" s="13">
        <v>0</v>
      </c>
      <c r="DM59" s="13">
        <v>0</v>
      </c>
      <c r="DN59" s="13">
        <v>0</v>
      </c>
      <c r="DO59" s="13">
        <v>0</v>
      </c>
      <c r="DP59" s="13">
        <v>0</v>
      </c>
      <c r="DQ59" s="13">
        <v>0</v>
      </c>
      <c r="DR59" s="14">
        <v>0</v>
      </c>
    </row>
    <row r="60" spans="1:122" s="4" customFormat="1" ht="18" customHeight="1" x14ac:dyDescent="0.3">
      <c r="A60" s="155">
        <v>31200</v>
      </c>
      <c r="B60" s="22" t="s">
        <v>179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13">
        <v>0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  <c r="BM60" s="13">
        <v>0</v>
      </c>
      <c r="BN60" s="13">
        <v>0</v>
      </c>
      <c r="BO60" s="13">
        <v>0</v>
      </c>
      <c r="BP60" s="13">
        <v>0</v>
      </c>
      <c r="BQ60" s="13">
        <v>0</v>
      </c>
      <c r="BR60" s="13">
        <v>0</v>
      </c>
      <c r="BS60" s="13">
        <v>0</v>
      </c>
      <c r="BT60" s="13">
        <v>0</v>
      </c>
      <c r="BU60" s="13">
        <v>0</v>
      </c>
      <c r="BV60" s="13">
        <v>0</v>
      </c>
      <c r="BW60" s="13">
        <v>0</v>
      </c>
      <c r="BX60" s="13">
        <v>0</v>
      </c>
      <c r="BY60" s="13">
        <v>0</v>
      </c>
      <c r="BZ60" s="13">
        <v>0</v>
      </c>
      <c r="CA60" s="13">
        <v>0</v>
      </c>
      <c r="CB60" s="13">
        <v>0</v>
      </c>
      <c r="CC60" s="13">
        <v>0</v>
      </c>
      <c r="CD60" s="13">
        <v>0</v>
      </c>
      <c r="CE60" s="13">
        <v>0</v>
      </c>
      <c r="CF60" s="13">
        <v>0</v>
      </c>
      <c r="CG60" s="13">
        <v>0</v>
      </c>
      <c r="CH60" s="13">
        <v>0</v>
      </c>
      <c r="CI60" s="13">
        <v>0</v>
      </c>
      <c r="CJ60" s="13">
        <v>0</v>
      </c>
      <c r="CK60" s="13">
        <v>0</v>
      </c>
      <c r="CL60" s="13">
        <v>0</v>
      </c>
      <c r="CM60" s="13">
        <v>0</v>
      </c>
      <c r="CN60" s="13">
        <v>0</v>
      </c>
      <c r="CO60" s="13">
        <v>0</v>
      </c>
      <c r="CP60" s="13">
        <v>0</v>
      </c>
      <c r="CQ60" s="13">
        <v>0</v>
      </c>
      <c r="CR60" s="13">
        <v>0</v>
      </c>
      <c r="CS60" s="13">
        <v>0</v>
      </c>
      <c r="CT60" s="13">
        <v>0</v>
      </c>
      <c r="CU60" s="13">
        <v>0</v>
      </c>
      <c r="CV60" s="13">
        <v>0</v>
      </c>
      <c r="CW60" s="13">
        <v>0</v>
      </c>
      <c r="CX60" s="13">
        <v>0</v>
      </c>
      <c r="CY60" s="13">
        <v>0</v>
      </c>
      <c r="CZ60" s="13">
        <v>0</v>
      </c>
      <c r="DA60" s="13">
        <v>0</v>
      </c>
      <c r="DB60" s="13">
        <v>0</v>
      </c>
      <c r="DC60" s="13">
        <v>0</v>
      </c>
      <c r="DD60" s="13">
        <v>0</v>
      </c>
      <c r="DE60" s="13">
        <v>0</v>
      </c>
      <c r="DF60" s="13">
        <v>0</v>
      </c>
      <c r="DG60" s="13">
        <v>0</v>
      </c>
      <c r="DH60" s="13">
        <v>0</v>
      </c>
      <c r="DI60" s="13">
        <v>0</v>
      </c>
      <c r="DJ60" s="13">
        <v>0</v>
      </c>
      <c r="DK60" s="13">
        <v>0</v>
      </c>
      <c r="DL60" s="13">
        <v>0</v>
      </c>
      <c r="DM60" s="13">
        <v>0</v>
      </c>
      <c r="DN60" s="13">
        <v>0</v>
      </c>
      <c r="DO60" s="13">
        <v>0</v>
      </c>
      <c r="DP60" s="13">
        <v>0</v>
      </c>
      <c r="DQ60" s="13">
        <v>0</v>
      </c>
      <c r="DR60" s="14">
        <v>0</v>
      </c>
    </row>
    <row r="61" spans="1:122" s="4" customFormat="1" ht="18" customHeight="1" x14ac:dyDescent="0.3">
      <c r="A61" s="155">
        <v>31300</v>
      </c>
      <c r="B61" s="22" t="s">
        <v>180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3">
        <v>0</v>
      </c>
      <c r="BE61" s="13">
        <v>0</v>
      </c>
      <c r="BF61" s="13">
        <v>0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0</v>
      </c>
      <c r="BN61" s="13">
        <v>0</v>
      </c>
      <c r="BO61" s="13">
        <v>0</v>
      </c>
      <c r="BP61" s="13">
        <v>0</v>
      </c>
      <c r="BQ61" s="13">
        <v>0</v>
      </c>
      <c r="BR61" s="13">
        <v>0</v>
      </c>
      <c r="BS61" s="13">
        <v>0</v>
      </c>
      <c r="BT61" s="13">
        <v>0</v>
      </c>
      <c r="BU61" s="13">
        <v>0</v>
      </c>
      <c r="BV61" s="13">
        <v>0</v>
      </c>
      <c r="BW61" s="13">
        <v>0</v>
      </c>
      <c r="BX61" s="13">
        <v>0</v>
      </c>
      <c r="BY61" s="13">
        <v>0</v>
      </c>
      <c r="BZ61" s="13">
        <v>0</v>
      </c>
      <c r="CA61" s="13">
        <v>0</v>
      </c>
      <c r="CB61" s="13">
        <v>0</v>
      </c>
      <c r="CC61" s="13">
        <v>0</v>
      </c>
      <c r="CD61" s="13">
        <v>0</v>
      </c>
      <c r="CE61" s="13">
        <v>0</v>
      </c>
      <c r="CF61" s="13">
        <v>0</v>
      </c>
      <c r="CG61" s="13">
        <v>0</v>
      </c>
      <c r="CH61" s="13">
        <v>0</v>
      </c>
      <c r="CI61" s="13">
        <v>0</v>
      </c>
      <c r="CJ61" s="13">
        <v>0</v>
      </c>
      <c r="CK61" s="13">
        <v>0</v>
      </c>
      <c r="CL61" s="13">
        <v>0</v>
      </c>
      <c r="CM61" s="13">
        <v>0</v>
      </c>
      <c r="CN61" s="13">
        <v>0</v>
      </c>
      <c r="CO61" s="13">
        <v>0</v>
      </c>
      <c r="CP61" s="13">
        <v>0</v>
      </c>
      <c r="CQ61" s="13">
        <v>0</v>
      </c>
      <c r="CR61" s="13">
        <v>0</v>
      </c>
      <c r="CS61" s="13">
        <v>0</v>
      </c>
      <c r="CT61" s="13">
        <v>0</v>
      </c>
      <c r="CU61" s="13">
        <v>0</v>
      </c>
      <c r="CV61" s="13">
        <v>0</v>
      </c>
      <c r="CW61" s="13">
        <v>0</v>
      </c>
      <c r="CX61" s="13">
        <v>0</v>
      </c>
      <c r="CY61" s="13">
        <v>0</v>
      </c>
      <c r="CZ61" s="13">
        <v>0</v>
      </c>
      <c r="DA61" s="13">
        <v>0</v>
      </c>
      <c r="DB61" s="13">
        <v>0</v>
      </c>
      <c r="DC61" s="13">
        <v>0</v>
      </c>
      <c r="DD61" s="13">
        <v>0</v>
      </c>
      <c r="DE61" s="13">
        <v>0</v>
      </c>
      <c r="DF61" s="13">
        <v>0</v>
      </c>
      <c r="DG61" s="13">
        <v>0</v>
      </c>
      <c r="DH61" s="13">
        <v>0</v>
      </c>
      <c r="DI61" s="13">
        <v>0</v>
      </c>
      <c r="DJ61" s="13">
        <v>0</v>
      </c>
      <c r="DK61" s="13">
        <v>0</v>
      </c>
      <c r="DL61" s="13">
        <v>0</v>
      </c>
      <c r="DM61" s="13">
        <v>0</v>
      </c>
      <c r="DN61" s="13">
        <v>0</v>
      </c>
      <c r="DO61" s="13">
        <v>0</v>
      </c>
      <c r="DP61" s="13">
        <v>0</v>
      </c>
      <c r="DQ61" s="13">
        <v>0</v>
      </c>
      <c r="DR61" s="14">
        <v>0</v>
      </c>
    </row>
    <row r="62" spans="1:122" s="4" customFormat="1" ht="18" customHeight="1" x14ac:dyDescent="0.3">
      <c r="A62" s="156">
        <v>32000</v>
      </c>
      <c r="B62" s="20" t="s">
        <v>181</v>
      </c>
      <c r="C62" s="9">
        <f>SUM(C63:C65)</f>
        <v>0</v>
      </c>
      <c r="D62" s="9">
        <f t="shared" ref="D62:BO62" si="500">SUM(D63:D65)</f>
        <v>0</v>
      </c>
      <c r="E62" s="9">
        <f t="shared" si="500"/>
        <v>0</v>
      </c>
      <c r="F62" s="9">
        <f t="shared" si="500"/>
        <v>0</v>
      </c>
      <c r="G62" s="9">
        <f t="shared" si="500"/>
        <v>0</v>
      </c>
      <c r="H62" s="9">
        <f t="shared" si="500"/>
        <v>0</v>
      </c>
      <c r="I62" s="9">
        <f t="shared" si="500"/>
        <v>0</v>
      </c>
      <c r="J62" s="9">
        <f t="shared" si="500"/>
        <v>0</v>
      </c>
      <c r="K62" s="9">
        <f t="shared" si="500"/>
        <v>0</v>
      </c>
      <c r="L62" s="9">
        <f t="shared" si="500"/>
        <v>0</v>
      </c>
      <c r="M62" s="9">
        <f t="shared" si="500"/>
        <v>50000000</v>
      </c>
      <c r="N62" s="9">
        <f t="shared" si="500"/>
        <v>0</v>
      </c>
      <c r="O62" s="9">
        <f t="shared" si="500"/>
        <v>0</v>
      </c>
      <c r="P62" s="9">
        <f t="shared" si="500"/>
        <v>0</v>
      </c>
      <c r="Q62" s="9">
        <f t="shared" si="500"/>
        <v>20000000</v>
      </c>
      <c r="R62" s="9">
        <f t="shared" si="500"/>
        <v>0</v>
      </c>
      <c r="S62" s="9">
        <f t="shared" si="500"/>
        <v>0</v>
      </c>
      <c r="T62" s="9">
        <f t="shared" si="500"/>
        <v>80000000</v>
      </c>
      <c r="U62" s="9">
        <f t="shared" si="500"/>
        <v>0</v>
      </c>
      <c r="V62" s="9">
        <f t="shared" si="500"/>
        <v>0</v>
      </c>
      <c r="W62" s="9">
        <f t="shared" si="500"/>
        <v>0</v>
      </c>
      <c r="X62" s="9">
        <f t="shared" si="500"/>
        <v>0</v>
      </c>
      <c r="Y62" s="9">
        <f t="shared" si="500"/>
        <v>0</v>
      </c>
      <c r="Z62" s="9">
        <f t="shared" si="500"/>
        <v>0</v>
      </c>
      <c r="AA62" s="9">
        <f t="shared" si="500"/>
        <v>0</v>
      </c>
      <c r="AB62" s="9">
        <f t="shared" si="500"/>
        <v>0</v>
      </c>
      <c r="AC62" s="9">
        <f t="shared" si="500"/>
        <v>0</v>
      </c>
      <c r="AD62" s="9">
        <f t="shared" si="500"/>
        <v>0</v>
      </c>
      <c r="AE62" s="9">
        <f t="shared" si="500"/>
        <v>0</v>
      </c>
      <c r="AF62" s="9">
        <f t="shared" si="500"/>
        <v>0</v>
      </c>
      <c r="AG62" s="9">
        <f t="shared" si="500"/>
        <v>0</v>
      </c>
      <c r="AH62" s="9">
        <f t="shared" si="500"/>
        <v>0</v>
      </c>
      <c r="AI62" s="9">
        <f t="shared" si="500"/>
        <v>0</v>
      </c>
      <c r="AJ62" s="9">
        <f t="shared" si="500"/>
        <v>0</v>
      </c>
      <c r="AK62" s="9">
        <f t="shared" si="500"/>
        <v>0</v>
      </c>
      <c r="AL62" s="9">
        <f t="shared" si="500"/>
        <v>0</v>
      </c>
      <c r="AM62" s="9">
        <f t="shared" si="500"/>
        <v>100000000</v>
      </c>
      <c r="AN62" s="9">
        <f t="shared" si="500"/>
        <v>0</v>
      </c>
      <c r="AO62" s="9">
        <f t="shared" si="500"/>
        <v>0</v>
      </c>
      <c r="AP62" s="9">
        <f t="shared" si="500"/>
        <v>0</v>
      </c>
      <c r="AQ62" s="9">
        <f t="shared" si="500"/>
        <v>0</v>
      </c>
      <c r="AR62" s="9">
        <f t="shared" si="500"/>
        <v>0</v>
      </c>
      <c r="AS62" s="9">
        <f t="shared" si="500"/>
        <v>0</v>
      </c>
      <c r="AT62" s="9">
        <f t="shared" si="500"/>
        <v>0</v>
      </c>
      <c r="AU62" s="9">
        <f t="shared" si="500"/>
        <v>0</v>
      </c>
      <c r="AV62" s="9">
        <f t="shared" si="500"/>
        <v>0</v>
      </c>
      <c r="AW62" s="9">
        <f t="shared" si="500"/>
        <v>0</v>
      </c>
      <c r="AX62" s="9">
        <f t="shared" si="500"/>
        <v>0</v>
      </c>
      <c r="AY62" s="9">
        <f t="shared" si="500"/>
        <v>0</v>
      </c>
      <c r="AZ62" s="9">
        <f t="shared" si="500"/>
        <v>0</v>
      </c>
      <c r="BA62" s="9">
        <f t="shared" si="500"/>
        <v>0</v>
      </c>
      <c r="BB62" s="9">
        <f t="shared" si="500"/>
        <v>0</v>
      </c>
      <c r="BC62" s="9">
        <f t="shared" si="500"/>
        <v>0</v>
      </c>
      <c r="BD62" s="9">
        <f t="shared" si="500"/>
        <v>0</v>
      </c>
      <c r="BE62" s="9">
        <f t="shared" si="500"/>
        <v>0</v>
      </c>
      <c r="BF62" s="9">
        <f t="shared" si="500"/>
        <v>0</v>
      </c>
      <c r="BG62" s="9">
        <f t="shared" si="500"/>
        <v>0</v>
      </c>
      <c r="BH62" s="9">
        <f t="shared" si="500"/>
        <v>0</v>
      </c>
      <c r="BI62" s="9">
        <f t="shared" si="500"/>
        <v>0</v>
      </c>
      <c r="BJ62" s="9">
        <f t="shared" si="500"/>
        <v>0</v>
      </c>
      <c r="BK62" s="9">
        <f t="shared" si="500"/>
        <v>65000000</v>
      </c>
      <c r="BL62" s="9">
        <f t="shared" si="500"/>
        <v>0</v>
      </c>
      <c r="BM62" s="9">
        <f t="shared" si="500"/>
        <v>0</v>
      </c>
      <c r="BN62" s="9">
        <f t="shared" si="500"/>
        <v>0</v>
      </c>
      <c r="BO62" s="9">
        <f t="shared" si="500"/>
        <v>0</v>
      </c>
      <c r="BP62" s="9">
        <f t="shared" ref="BP62:DR62" si="501">SUM(BP63:BP65)</f>
        <v>0</v>
      </c>
      <c r="BQ62" s="9">
        <f t="shared" si="501"/>
        <v>0</v>
      </c>
      <c r="BR62" s="9">
        <f t="shared" si="501"/>
        <v>0</v>
      </c>
      <c r="BS62" s="9">
        <f t="shared" si="501"/>
        <v>0</v>
      </c>
      <c r="BT62" s="9">
        <f t="shared" si="501"/>
        <v>0</v>
      </c>
      <c r="BU62" s="9">
        <f t="shared" si="501"/>
        <v>0</v>
      </c>
      <c r="BV62" s="9">
        <f t="shared" si="501"/>
        <v>0</v>
      </c>
      <c r="BW62" s="9">
        <f t="shared" si="501"/>
        <v>0</v>
      </c>
      <c r="BX62" s="9">
        <f t="shared" si="501"/>
        <v>0</v>
      </c>
      <c r="BY62" s="9">
        <f t="shared" si="501"/>
        <v>0</v>
      </c>
      <c r="BZ62" s="9">
        <f t="shared" si="501"/>
        <v>0</v>
      </c>
      <c r="CA62" s="9">
        <f t="shared" si="501"/>
        <v>0</v>
      </c>
      <c r="CB62" s="9">
        <f t="shared" si="501"/>
        <v>0</v>
      </c>
      <c r="CC62" s="9">
        <f t="shared" si="501"/>
        <v>0</v>
      </c>
      <c r="CD62" s="9">
        <f t="shared" si="501"/>
        <v>0</v>
      </c>
      <c r="CE62" s="9">
        <f t="shared" si="501"/>
        <v>0</v>
      </c>
      <c r="CF62" s="9">
        <f t="shared" si="501"/>
        <v>0</v>
      </c>
      <c r="CG62" s="9">
        <f t="shared" si="501"/>
        <v>0</v>
      </c>
      <c r="CH62" s="9">
        <f t="shared" si="501"/>
        <v>0</v>
      </c>
      <c r="CI62" s="9">
        <f t="shared" si="501"/>
        <v>30000000</v>
      </c>
      <c r="CJ62" s="9">
        <f t="shared" si="501"/>
        <v>0</v>
      </c>
      <c r="CK62" s="9">
        <f t="shared" si="501"/>
        <v>0</v>
      </c>
      <c r="CL62" s="9">
        <f t="shared" si="501"/>
        <v>0</v>
      </c>
      <c r="CM62" s="9">
        <f t="shared" si="501"/>
        <v>0</v>
      </c>
      <c r="CN62" s="9">
        <f t="shared" si="501"/>
        <v>0</v>
      </c>
      <c r="CO62" s="9">
        <f t="shared" si="501"/>
        <v>0</v>
      </c>
      <c r="CP62" s="9">
        <f t="shared" si="501"/>
        <v>0</v>
      </c>
      <c r="CQ62" s="9">
        <f t="shared" si="501"/>
        <v>0</v>
      </c>
      <c r="CR62" s="9">
        <f t="shared" si="501"/>
        <v>0</v>
      </c>
      <c r="CS62" s="9">
        <f t="shared" si="501"/>
        <v>0</v>
      </c>
      <c r="CT62" s="9">
        <f t="shared" si="501"/>
        <v>0</v>
      </c>
      <c r="CU62" s="9">
        <f t="shared" si="501"/>
        <v>0</v>
      </c>
      <c r="CV62" s="9">
        <f t="shared" si="501"/>
        <v>0</v>
      </c>
      <c r="CW62" s="9">
        <f t="shared" si="501"/>
        <v>0</v>
      </c>
      <c r="CX62" s="9">
        <f t="shared" si="501"/>
        <v>0</v>
      </c>
      <c r="CY62" s="9">
        <f t="shared" si="501"/>
        <v>0</v>
      </c>
      <c r="CZ62" s="9">
        <f t="shared" si="501"/>
        <v>0</v>
      </c>
      <c r="DA62" s="9">
        <f t="shared" si="501"/>
        <v>0</v>
      </c>
      <c r="DB62" s="9">
        <f t="shared" si="501"/>
        <v>0</v>
      </c>
      <c r="DC62" s="9">
        <f t="shared" si="501"/>
        <v>0</v>
      </c>
      <c r="DD62" s="9">
        <f t="shared" si="501"/>
        <v>0</v>
      </c>
      <c r="DE62" s="9">
        <f t="shared" si="501"/>
        <v>0</v>
      </c>
      <c r="DF62" s="9">
        <f t="shared" si="501"/>
        <v>0</v>
      </c>
      <c r="DG62" s="9">
        <f t="shared" si="501"/>
        <v>0</v>
      </c>
      <c r="DH62" s="9">
        <f t="shared" si="501"/>
        <v>0</v>
      </c>
      <c r="DI62" s="9">
        <f t="shared" si="501"/>
        <v>0</v>
      </c>
      <c r="DJ62" s="9">
        <f t="shared" si="501"/>
        <v>0</v>
      </c>
      <c r="DK62" s="9">
        <f t="shared" si="501"/>
        <v>0</v>
      </c>
      <c r="DL62" s="9">
        <f t="shared" si="501"/>
        <v>0</v>
      </c>
      <c r="DM62" s="9">
        <f t="shared" si="501"/>
        <v>0</v>
      </c>
      <c r="DN62" s="9">
        <f t="shared" si="501"/>
        <v>0</v>
      </c>
      <c r="DO62" s="9">
        <f t="shared" si="501"/>
        <v>0</v>
      </c>
      <c r="DP62" s="9">
        <f t="shared" si="501"/>
        <v>0</v>
      </c>
      <c r="DQ62" s="9">
        <f t="shared" si="501"/>
        <v>0</v>
      </c>
      <c r="DR62" s="10">
        <f t="shared" si="501"/>
        <v>0</v>
      </c>
    </row>
    <row r="63" spans="1:122" s="4" customFormat="1" ht="18" customHeight="1" x14ac:dyDescent="0.3">
      <c r="A63" s="155">
        <v>32100</v>
      </c>
      <c r="B63" s="22" t="s">
        <v>182</v>
      </c>
      <c r="C63" s="13">
        <f>'Модель инвестиций'!B15</f>
        <v>0</v>
      </c>
      <c r="D63" s="13">
        <f>'Модель инвестиций'!C15</f>
        <v>0</v>
      </c>
      <c r="E63" s="13">
        <f>'Модель инвестиций'!D15</f>
        <v>0</v>
      </c>
      <c r="F63" s="13">
        <f>'Модель инвестиций'!E15</f>
        <v>0</v>
      </c>
      <c r="G63" s="13">
        <f>'Модель инвестиций'!F15</f>
        <v>0</v>
      </c>
      <c r="H63" s="13">
        <f>'Модель инвестиций'!G15</f>
        <v>0</v>
      </c>
      <c r="I63" s="13">
        <f>'Модель инвестиций'!H15</f>
        <v>0</v>
      </c>
      <c r="J63" s="13">
        <f>'Модель инвестиций'!I15</f>
        <v>0</v>
      </c>
      <c r="K63" s="13">
        <f>'Модель инвестиций'!J15</f>
        <v>0</v>
      </c>
      <c r="L63" s="13">
        <f>'Модель инвестиций'!K15</f>
        <v>0</v>
      </c>
      <c r="M63" s="13">
        <f>'Модель инвестиций'!L15</f>
        <v>50000000</v>
      </c>
      <c r="N63" s="13">
        <f>'Модель инвестиций'!M15</f>
        <v>0</v>
      </c>
      <c r="O63" s="13">
        <f>'Модель инвестиций'!N15</f>
        <v>0</v>
      </c>
      <c r="P63" s="13">
        <f>'Модель инвестиций'!O15</f>
        <v>0</v>
      </c>
      <c r="Q63" s="13">
        <f>'Модель инвестиций'!P15</f>
        <v>20000000</v>
      </c>
      <c r="R63" s="13">
        <f>'Модель инвестиций'!Q15</f>
        <v>0</v>
      </c>
      <c r="S63" s="13">
        <f>'Модель инвестиций'!R15</f>
        <v>0</v>
      </c>
      <c r="T63" s="13">
        <f>'Модель инвестиций'!S15</f>
        <v>80000000</v>
      </c>
      <c r="U63" s="13">
        <f>'Модель инвестиций'!T15</f>
        <v>0</v>
      </c>
      <c r="V63" s="13">
        <f>'Модель инвестиций'!U15</f>
        <v>0</v>
      </c>
      <c r="W63" s="13">
        <f>'Модель инвестиций'!V15</f>
        <v>0</v>
      </c>
      <c r="X63" s="13">
        <f>'Модель инвестиций'!W15</f>
        <v>0</v>
      </c>
      <c r="Y63" s="13">
        <f>'Модель инвестиций'!X15</f>
        <v>0</v>
      </c>
      <c r="Z63" s="13">
        <f>'Модель инвестиций'!Y15</f>
        <v>0</v>
      </c>
      <c r="AA63" s="13">
        <f>'Модель инвестиций'!Z15</f>
        <v>0</v>
      </c>
      <c r="AB63" s="13">
        <f>'Модель инвестиций'!AA15</f>
        <v>0</v>
      </c>
      <c r="AC63" s="13">
        <f>'Модель инвестиций'!AB15</f>
        <v>0</v>
      </c>
      <c r="AD63" s="13">
        <f>'Модель инвестиций'!AC15</f>
        <v>0</v>
      </c>
      <c r="AE63" s="13">
        <f>'Модель инвестиций'!AD15</f>
        <v>0</v>
      </c>
      <c r="AF63" s="13">
        <f>'Модель инвестиций'!AE15</f>
        <v>0</v>
      </c>
      <c r="AG63" s="13">
        <f>'Модель инвестиций'!AF15</f>
        <v>0</v>
      </c>
      <c r="AH63" s="13">
        <f>'Модель инвестиций'!AG15</f>
        <v>0</v>
      </c>
      <c r="AI63" s="13">
        <f>'Модель инвестиций'!AH15</f>
        <v>0</v>
      </c>
      <c r="AJ63" s="13">
        <f>'Модель инвестиций'!AI15</f>
        <v>0</v>
      </c>
      <c r="AK63" s="13">
        <f>'Модель инвестиций'!AJ15</f>
        <v>0</v>
      </c>
      <c r="AL63" s="13">
        <f>'Модель инвестиций'!AK15</f>
        <v>0</v>
      </c>
      <c r="AM63" s="13">
        <f>'Модель инвестиций'!AL15</f>
        <v>100000000</v>
      </c>
      <c r="AN63" s="13">
        <f>'Модель инвестиций'!AM15</f>
        <v>0</v>
      </c>
      <c r="AO63" s="13">
        <f>'Модель инвестиций'!AN15</f>
        <v>0</v>
      </c>
      <c r="AP63" s="13">
        <f>'Модель инвестиций'!AO15</f>
        <v>0</v>
      </c>
      <c r="AQ63" s="13">
        <f>'Модель инвестиций'!AP15</f>
        <v>0</v>
      </c>
      <c r="AR63" s="13">
        <f>'Модель инвестиций'!AQ15</f>
        <v>0</v>
      </c>
      <c r="AS63" s="13">
        <f>'Модель инвестиций'!AR15</f>
        <v>0</v>
      </c>
      <c r="AT63" s="13">
        <f>'Модель инвестиций'!AS15</f>
        <v>0</v>
      </c>
      <c r="AU63" s="13">
        <f>'Модель инвестиций'!AT15</f>
        <v>0</v>
      </c>
      <c r="AV63" s="13">
        <f>'Модель инвестиций'!AU15</f>
        <v>0</v>
      </c>
      <c r="AW63" s="13">
        <f>'Модель инвестиций'!AV15</f>
        <v>0</v>
      </c>
      <c r="AX63" s="13">
        <f>'Модель инвестиций'!AW15</f>
        <v>0</v>
      </c>
      <c r="AY63" s="13">
        <f>'Модель инвестиций'!AX15</f>
        <v>0</v>
      </c>
      <c r="AZ63" s="13">
        <f>'Модель инвестиций'!AY15</f>
        <v>0</v>
      </c>
      <c r="BA63" s="13">
        <f>'Модель инвестиций'!AZ15</f>
        <v>0</v>
      </c>
      <c r="BB63" s="13">
        <f>'Модель инвестиций'!BA15</f>
        <v>0</v>
      </c>
      <c r="BC63" s="13">
        <f>'Модель инвестиций'!BB15</f>
        <v>0</v>
      </c>
      <c r="BD63" s="13">
        <f>'Модель инвестиций'!BC15</f>
        <v>0</v>
      </c>
      <c r="BE63" s="13">
        <f>'Модель инвестиций'!BD15</f>
        <v>0</v>
      </c>
      <c r="BF63" s="13">
        <f>'Модель инвестиций'!BE15</f>
        <v>0</v>
      </c>
      <c r="BG63" s="13">
        <f>'Модель инвестиций'!BF15</f>
        <v>0</v>
      </c>
      <c r="BH63" s="13">
        <f>'Модель инвестиций'!BG15</f>
        <v>0</v>
      </c>
      <c r="BI63" s="13">
        <f>'Модель инвестиций'!BH15</f>
        <v>0</v>
      </c>
      <c r="BJ63" s="13">
        <f>'Модель инвестиций'!BI15</f>
        <v>0</v>
      </c>
      <c r="BK63" s="13">
        <f>'Модель инвестиций'!BJ15</f>
        <v>65000000</v>
      </c>
      <c r="BL63" s="13">
        <f>'Модель инвестиций'!BK15</f>
        <v>0</v>
      </c>
      <c r="BM63" s="13">
        <f>'Модель инвестиций'!BL15</f>
        <v>0</v>
      </c>
      <c r="BN63" s="13">
        <f>'Модель инвестиций'!BM15</f>
        <v>0</v>
      </c>
      <c r="BO63" s="13">
        <f>'Модель инвестиций'!BN15</f>
        <v>0</v>
      </c>
      <c r="BP63" s="13">
        <f>'Модель инвестиций'!BO15</f>
        <v>0</v>
      </c>
      <c r="BQ63" s="13">
        <f>'Модель инвестиций'!BP15</f>
        <v>0</v>
      </c>
      <c r="BR63" s="13">
        <f>'Модель инвестиций'!BQ15</f>
        <v>0</v>
      </c>
      <c r="BS63" s="13">
        <f>'Модель инвестиций'!BR15</f>
        <v>0</v>
      </c>
      <c r="BT63" s="13">
        <f>'Модель инвестиций'!BS15</f>
        <v>0</v>
      </c>
      <c r="BU63" s="13">
        <f>'Модель инвестиций'!BT15</f>
        <v>0</v>
      </c>
      <c r="BV63" s="13">
        <f>'Модель инвестиций'!BU15</f>
        <v>0</v>
      </c>
      <c r="BW63" s="13">
        <f>'Модель инвестиций'!BV15</f>
        <v>0</v>
      </c>
      <c r="BX63" s="13">
        <f>'Модель инвестиций'!BW15</f>
        <v>0</v>
      </c>
      <c r="BY63" s="13">
        <f>'Модель инвестиций'!BX15</f>
        <v>0</v>
      </c>
      <c r="BZ63" s="13">
        <f>'Модель инвестиций'!BY15</f>
        <v>0</v>
      </c>
      <c r="CA63" s="13">
        <f>'Модель инвестиций'!BZ15</f>
        <v>0</v>
      </c>
      <c r="CB63" s="13">
        <f>'Модель инвестиций'!CA15</f>
        <v>0</v>
      </c>
      <c r="CC63" s="13">
        <f>'Модель инвестиций'!CB15</f>
        <v>0</v>
      </c>
      <c r="CD63" s="13">
        <f>'Модель инвестиций'!CC15</f>
        <v>0</v>
      </c>
      <c r="CE63" s="13">
        <f>'Модель инвестиций'!CD15</f>
        <v>0</v>
      </c>
      <c r="CF63" s="13">
        <f>'Модель инвестиций'!CE15</f>
        <v>0</v>
      </c>
      <c r="CG63" s="13">
        <f>'Модель инвестиций'!CF15</f>
        <v>0</v>
      </c>
      <c r="CH63" s="13">
        <f>'Модель инвестиций'!CG15</f>
        <v>0</v>
      </c>
      <c r="CI63" s="13">
        <f>'Модель инвестиций'!CH15</f>
        <v>30000000</v>
      </c>
      <c r="CJ63" s="13">
        <f>'Модель инвестиций'!CI15</f>
        <v>0</v>
      </c>
      <c r="CK63" s="13">
        <f>'Модель инвестиций'!CJ15</f>
        <v>0</v>
      </c>
      <c r="CL63" s="13">
        <f>'Модель инвестиций'!CK15</f>
        <v>0</v>
      </c>
      <c r="CM63" s="13">
        <f>'Модель инвестиций'!CL15</f>
        <v>0</v>
      </c>
      <c r="CN63" s="13">
        <f>'Модель инвестиций'!CM15</f>
        <v>0</v>
      </c>
      <c r="CO63" s="13">
        <f>'Модель инвестиций'!CN15</f>
        <v>0</v>
      </c>
      <c r="CP63" s="13">
        <f>'Модель инвестиций'!CO15</f>
        <v>0</v>
      </c>
      <c r="CQ63" s="13">
        <f>'Модель инвестиций'!CP15</f>
        <v>0</v>
      </c>
      <c r="CR63" s="13">
        <f>'Модель инвестиций'!CQ15</f>
        <v>0</v>
      </c>
      <c r="CS63" s="13">
        <f>'Модель инвестиций'!CR15</f>
        <v>0</v>
      </c>
      <c r="CT63" s="13">
        <f>'Модель инвестиций'!CS15</f>
        <v>0</v>
      </c>
      <c r="CU63" s="13">
        <f>'Модель инвестиций'!CT15</f>
        <v>0</v>
      </c>
      <c r="CV63" s="13">
        <f>'Модель инвестиций'!CU15</f>
        <v>0</v>
      </c>
      <c r="CW63" s="13">
        <f>'Модель инвестиций'!CV15</f>
        <v>0</v>
      </c>
      <c r="CX63" s="13">
        <f>'Модель инвестиций'!CW15</f>
        <v>0</v>
      </c>
      <c r="CY63" s="13">
        <f>'Модель инвестиций'!CX15</f>
        <v>0</v>
      </c>
      <c r="CZ63" s="13">
        <f>'Модель инвестиций'!CY15</f>
        <v>0</v>
      </c>
      <c r="DA63" s="13">
        <f>'Модель инвестиций'!CZ15</f>
        <v>0</v>
      </c>
      <c r="DB63" s="13">
        <f>'Модель инвестиций'!DA15</f>
        <v>0</v>
      </c>
      <c r="DC63" s="13">
        <f>'Модель инвестиций'!DB15</f>
        <v>0</v>
      </c>
      <c r="DD63" s="13">
        <f>'Модель инвестиций'!DC15</f>
        <v>0</v>
      </c>
      <c r="DE63" s="13">
        <f>'Модель инвестиций'!DD15</f>
        <v>0</v>
      </c>
      <c r="DF63" s="13">
        <f>'Модель инвестиций'!DE15</f>
        <v>0</v>
      </c>
      <c r="DG63" s="13">
        <f>'Модель инвестиций'!DF15</f>
        <v>0</v>
      </c>
      <c r="DH63" s="13">
        <f>'Модель инвестиций'!DG15</f>
        <v>0</v>
      </c>
      <c r="DI63" s="13">
        <f>'Модель инвестиций'!DH15</f>
        <v>0</v>
      </c>
      <c r="DJ63" s="13">
        <f>'Модель инвестиций'!DI15</f>
        <v>0</v>
      </c>
      <c r="DK63" s="13">
        <f>'Модель инвестиций'!DJ15</f>
        <v>0</v>
      </c>
      <c r="DL63" s="13">
        <f>'Модель инвестиций'!DK15</f>
        <v>0</v>
      </c>
      <c r="DM63" s="13">
        <f>'Модель инвестиций'!DL15</f>
        <v>0</v>
      </c>
      <c r="DN63" s="13">
        <f>'Модель инвестиций'!DM15</f>
        <v>0</v>
      </c>
      <c r="DO63" s="13">
        <f>'Модель инвестиций'!DN15</f>
        <v>0</v>
      </c>
      <c r="DP63" s="13">
        <f>'Модель инвестиций'!DO15</f>
        <v>0</v>
      </c>
      <c r="DQ63" s="13">
        <f>'Модель инвестиций'!DP15</f>
        <v>0</v>
      </c>
      <c r="DR63" s="14">
        <f>'Модель инвестиций'!DQ15</f>
        <v>0</v>
      </c>
    </row>
    <row r="64" spans="1:122" s="4" customFormat="1" ht="18" customHeight="1" x14ac:dyDescent="0.3">
      <c r="A64" s="155">
        <v>32200</v>
      </c>
      <c r="B64" s="22" t="s">
        <v>183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13">
        <v>0</v>
      </c>
      <c r="BR64" s="13">
        <v>0</v>
      </c>
      <c r="BS64" s="13">
        <v>0</v>
      </c>
      <c r="BT64" s="13">
        <v>0</v>
      </c>
      <c r="BU64" s="13">
        <v>0</v>
      </c>
      <c r="BV64" s="13">
        <v>0</v>
      </c>
      <c r="BW64" s="13">
        <v>0</v>
      </c>
      <c r="BX64" s="13">
        <v>0</v>
      </c>
      <c r="BY64" s="13">
        <v>0</v>
      </c>
      <c r="BZ64" s="13">
        <v>0</v>
      </c>
      <c r="CA64" s="13">
        <v>0</v>
      </c>
      <c r="CB64" s="13">
        <v>0</v>
      </c>
      <c r="CC64" s="13">
        <v>0</v>
      </c>
      <c r="CD64" s="13">
        <v>0</v>
      </c>
      <c r="CE64" s="13">
        <v>0</v>
      </c>
      <c r="CF64" s="13">
        <v>0</v>
      </c>
      <c r="CG64" s="13">
        <v>0</v>
      </c>
      <c r="CH64" s="13">
        <v>0</v>
      </c>
      <c r="CI64" s="13">
        <v>0</v>
      </c>
      <c r="CJ64" s="13">
        <v>0</v>
      </c>
      <c r="CK64" s="13">
        <v>0</v>
      </c>
      <c r="CL64" s="13">
        <v>0</v>
      </c>
      <c r="CM64" s="13">
        <v>0</v>
      </c>
      <c r="CN64" s="13">
        <v>0</v>
      </c>
      <c r="CO64" s="13">
        <v>0</v>
      </c>
      <c r="CP64" s="13">
        <v>0</v>
      </c>
      <c r="CQ64" s="13">
        <v>0</v>
      </c>
      <c r="CR64" s="13">
        <v>0</v>
      </c>
      <c r="CS64" s="13">
        <v>0</v>
      </c>
      <c r="CT64" s="13">
        <v>0</v>
      </c>
      <c r="CU64" s="13">
        <v>0</v>
      </c>
      <c r="CV64" s="13">
        <v>0</v>
      </c>
      <c r="CW64" s="13">
        <v>0</v>
      </c>
      <c r="CX64" s="13">
        <v>0</v>
      </c>
      <c r="CY64" s="13">
        <v>0</v>
      </c>
      <c r="CZ64" s="13">
        <v>0</v>
      </c>
      <c r="DA64" s="13">
        <v>0</v>
      </c>
      <c r="DB64" s="13">
        <v>0</v>
      </c>
      <c r="DC64" s="13">
        <v>0</v>
      </c>
      <c r="DD64" s="13">
        <v>0</v>
      </c>
      <c r="DE64" s="13">
        <v>0</v>
      </c>
      <c r="DF64" s="13">
        <v>0</v>
      </c>
      <c r="DG64" s="13">
        <v>0</v>
      </c>
      <c r="DH64" s="13">
        <v>0</v>
      </c>
      <c r="DI64" s="13">
        <v>0</v>
      </c>
      <c r="DJ64" s="13">
        <v>0</v>
      </c>
      <c r="DK64" s="13">
        <v>0</v>
      </c>
      <c r="DL64" s="13">
        <v>0</v>
      </c>
      <c r="DM64" s="13">
        <v>0</v>
      </c>
      <c r="DN64" s="13">
        <v>0</v>
      </c>
      <c r="DO64" s="13">
        <v>0</v>
      </c>
      <c r="DP64" s="13">
        <v>0</v>
      </c>
      <c r="DQ64" s="13">
        <v>0</v>
      </c>
      <c r="DR64" s="14">
        <v>0</v>
      </c>
    </row>
    <row r="65" spans="1:122" s="4" customFormat="1" ht="18" customHeight="1" x14ac:dyDescent="0.3">
      <c r="A65" s="155">
        <v>32300</v>
      </c>
      <c r="B65" s="22" t="s">
        <v>184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13">
        <v>0</v>
      </c>
      <c r="BR65" s="13">
        <v>0</v>
      </c>
      <c r="BS65" s="13">
        <v>0</v>
      </c>
      <c r="BT65" s="13">
        <v>0</v>
      </c>
      <c r="BU65" s="13">
        <v>0</v>
      </c>
      <c r="BV65" s="13">
        <v>0</v>
      </c>
      <c r="BW65" s="13">
        <v>0</v>
      </c>
      <c r="BX65" s="13">
        <v>0</v>
      </c>
      <c r="BY65" s="13">
        <v>0</v>
      </c>
      <c r="BZ65" s="13">
        <v>0</v>
      </c>
      <c r="CA65" s="13">
        <v>0</v>
      </c>
      <c r="CB65" s="13">
        <v>0</v>
      </c>
      <c r="CC65" s="13">
        <v>0</v>
      </c>
      <c r="CD65" s="13">
        <v>0</v>
      </c>
      <c r="CE65" s="13">
        <v>0</v>
      </c>
      <c r="CF65" s="13">
        <v>0</v>
      </c>
      <c r="CG65" s="13">
        <v>0</v>
      </c>
      <c r="CH65" s="13">
        <v>0</v>
      </c>
      <c r="CI65" s="13">
        <v>0</v>
      </c>
      <c r="CJ65" s="13">
        <v>0</v>
      </c>
      <c r="CK65" s="13">
        <v>0</v>
      </c>
      <c r="CL65" s="13">
        <v>0</v>
      </c>
      <c r="CM65" s="13">
        <v>0</v>
      </c>
      <c r="CN65" s="13">
        <v>0</v>
      </c>
      <c r="CO65" s="13">
        <v>0</v>
      </c>
      <c r="CP65" s="13">
        <v>0</v>
      </c>
      <c r="CQ65" s="13">
        <v>0</v>
      </c>
      <c r="CR65" s="13">
        <v>0</v>
      </c>
      <c r="CS65" s="13">
        <v>0</v>
      </c>
      <c r="CT65" s="13">
        <v>0</v>
      </c>
      <c r="CU65" s="13">
        <v>0</v>
      </c>
      <c r="CV65" s="13">
        <v>0</v>
      </c>
      <c r="CW65" s="13">
        <v>0</v>
      </c>
      <c r="CX65" s="13">
        <v>0</v>
      </c>
      <c r="CY65" s="13">
        <v>0</v>
      </c>
      <c r="CZ65" s="13">
        <v>0</v>
      </c>
      <c r="DA65" s="13">
        <v>0</v>
      </c>
      <c r="DB65" s="13">
        <v>0</v>
      </c>
      <c r="DC65" s="13">
        <v>0</v>
      </c>
      <c r="DD65" s="13">
        <v>0</v>
      </c>
      <c r="DE65" s="13">
        <v>0</v>
      </c>
      <c r="DF65" s="13">
        <v>0</v>
      </c>
      <c r="DG65" s="13">
        <v>0</v>
      </c>
      <c r="DH65" s="13">
        <v>0</v>
      </c>
      <c r="DI65" s="13">
        <v>0</v>
      </c>
      <c r="DJ65" s="13">
        <v>0</v>
      </c>
      <c r="DK65" s="13">
        <v>0</v>
      </c>
      <c r="DL65" s="13">
        <v>0</v>
      </c>
      <c r="DM65" s="13">
        <v>0</v>
      </c>
      <c r="DN65" s="13">
        <v>0</v>
      </c>
      <c r="DO65" s="13">
        <v>0</v>
      </c>
      <c r="DP65" s="13">
        <v>0</v>
      </c>
      <c r="DQ65" s="13">
        <v>0</v>
      </c>
      <c r="DR65" s="14">
        <v>0</v>
      </c>
    </row>
    <row r="66" spans="1:122" s="4" customFormat="1" ht="18" customHeight="1" thickBot="1" x14ac:dyDescent="0.35">
      <c r="A66" s="157">
        <v>39999</v>
      </c>
      <c r="B66" s="158" t="s">
        <v>185</v>
      </c>
      <c r="C66" s="159">
        <f>C58-C62</f>
        <v>0</v>
      </c>
      <c r="D66" s="159">
        <f t="shared" ref="D66:BO66" si="502">D58-D62</f>
        <v>0</v>
      </c>
      <c r="E66" s="159">
        <f t="shared" si="502"/>
        <v>0</v>
      </c>
      <c r="F66" s="159">
        <f t="shared" si="502"/>
        <v>0</v>
      </c>
      <c r="G66" s="159">
        <f t="shared" si="502"/>
        <v>0</v>
      </c>
      <c r="H66" s="159">
        <f t="shared" si="502"/>
        <v>0</v>
      </c>
      <c r="I66" s="159">
        <f t="shared" si="502"/>
        <v>0</v>
      </c>
      <c r="J66" s="159">
        <f t="shared" si="502"/>
        <v>0</v>
      </c>
      <c r="K66" s="159">
        <f t="shared" si="502"/>
        <v>0</v>
      </c>
      <c r="L66" s="159">
        <f t="shared" si="502"/>
        <v>0</v>
      </c>
      <c r="M66" s="159">
        <f t="shared" si="502"/>
        <v>-50000000</v>
      </c>
      <c r="N66" s="159">
        <f t="shared" si="502"/>
        <v>0</v>
      </c>
      <c r="O66" s="159">
        <f t="shared" si="502"/>
        <v>0</v>
      </c>
      <c r="P66" s="159">
        <f t="shared" si="502"/>
        <v>0</v>
      </c>
      <c r="Q66" s="159">
        <f t="shared" si="502"/>
        <v>-20000000</v>
      </c>
      <c r="R66" s="159">
        <f t="shared" si="502"/>
        <v>0</v>
      </c>
      <c r="S66" s="159">
        <f t="shared" si="502"/>
        <v>0</v>
      </c>
      <c r="T66" s="159">
        <f t="shared" si="502"/>
        <v>-80000000</v>
      </c>
      <c r="U66" s="159">
        <f t="shared" si="502"/>
        <v>0</v>
      </c>
      <c r="V66" s="159">
        <f t="shared" si="502"/>
        <v>0</v>
      </c>
      <c r="W66" s="159">
        <f t="shared" si="502"/>
        <v>0</v>
      </c>
      <c r="X66" s="159">
        <f t="shared" si="502"/>
        <v>0</v>
      </c>
      <c r="Y66" s="159">
        <f t="shared" si="502"/>
        <v>0</v>
      </c>
      <c r="Z66" s="159">
        <f t="shared" si="502"/>
        <v>0</v>
      </c>
      <c r="AA66" s="159">
        <f t="shared" si="502"/>
        <v>0</v>
      </c>
      <c r="AB66" s="159">
        <f t="shared" si="502"/>
        <v>0</v>
      </c>
      <c r="AC66" s="159">
        <f t="shared" si="502"/>
        <v>0</v>
      </c>
      <c r="AD66" s="159">
        <f t="shared" si="502"/>
        <v>0</v>
      </c>
      <c r="AE66" s="159">
        <f t="shared" si="502"/>
        <v>0</v>
      </c>
      <c r="AF66" s="159">
        <f t="shared" si="502"/>
        <v>0</v>
      </c>
      <c r="AG66" s="159">
        <f t="shared" si="502"/>
        <v>0</v>
      </c>
      <c r="AH66" s="159">
        <f t="shared" si="502"/>
        <v>0</v>
      </c>
      <c r="AI66" s="159">
        <f t="shared" si="502"/>
        <v>0</v>
      </c>
      <c r="AJ66" s="159">
        <f t="shared" si="502"/>
        <v>0</v>
      </c>
      <c r="AK66" s="159">
        <f t="shared" si="502"/>
        <v>0</v>
      </c>
      <c r="AL66" s="159">
        <f t="shared" si="502"/>
        <v>0</v>
      </c>
      <c r="AM66" s="159">
        <f t="shared" si="502"/>
        <v>-100000000</v>
      </c>
      <c r="AN66" s="159">
        <f t="shared" si="502"/>
        <v>0</v>
      </c>
      <c r="AO66" s="159">
        <f t="shared" si="502"/>
        <v>0</v>
      </c>
      <c r="AP66" s="159">
        <f t="shared" si="502"/>
        <v>0</v>
      </c>
      <c r="AQ66" s="159">
        <f t="shared" si="502"/>
        <v>0</v>
      </c>
      <c r="AR66" s="159">
        <f t="shared" si="502"/>
        <v>0</v>
      </c>
      <c r="AS66" s="159">
        <f t="shared" si="502"/>
        <v>0</v>
      </c>
      <c r="AT66" s="159">
        <f t="shared" si="502"/>
        <v>0</v>
      </c>
      <c r="AU66" s="159">
        <f t="shared" si="502"/>
        <v>0</v>
      </c>
      <c r="AV66" s="159">
        <f t="shared" si="502"/>
        <v>0</v>
      </c>
      <c r="AW66" s="159">
        <f t="shared" si="502"/>
        <v>0</v>
      </c>
      <c r="AX66" s="159">
        <f t="shared" si="502"/>
        <v>0</v>
      </c>
      <c r="AY66" s="159">
        <f t="shared" si="502"/>
        <v>0</v>
      </c>
      <c r="AZ66" s="159">
        <f t="shared" si="502"/>
        <v>0</v>
      </c>
      <c r="BA66" s="159">
        <f t="shared" si="502"/>
        <v>0</v>
      </c>
      <c r="BB66" s="159">
        <f t="shared" si="502"/>
        <v>0</v>
      </c>
      <c r="BC66" s="159">
        <f t="shared" si="502"/>
        <v>0</v>
      </c>
      <c r="BD66" s="159">
        <f t="shared" si="502"/>
        <v>0</v>
      </c>
      <c r="BE66" s="159">
        <f t="shared" si="502"/>
        <v>0</v>
      </c>
      <c r="BF66" s="159">
        <f t="shared" si="502"/>
        <v>0</v>
      </c>
      <c r="BG66" s="159">
        <f t="shared" si="502"/>
        <v>0</v>
      </c>
      <c r="BH66" s="159">
        <f t="shared" si="502"/>
        <v>0</v>
      </c>
      <c r="BI66" s="159">
        <f t="shared" si="502"/>
        <v>0</v>
      </c>
      <c r="BJ66" s="159">
        <f t="shared" si="502"/>
        <v>0</v>
      </c>
      <c r="BK66" s="159">
        <f t="shared" si="502"/>
        <v>-65000000</v>
      </c>
      <c r="BL66" s="159">
        <f t="shared" si="502"/>
        <v>0</v>
      </c>
      <c r="BM66" s="159">
        <f t="shared" si="502"/>
        <v>0</v>
      </c>
      <c r="BN66" s="159">
        <f t="shared" si="502"/>
        <v>0</v>
      </c>
      <c r="BO66" s="159">
        <f t="shared" si="502"/>
        <v>0</v>
      </c>
      <c r="BP66" s="159">
        <f t="shared" ref="BP66:DR66" si="503">BP58-BP62</f>
        <v>0</v>
      </c>
      <c r="BQ66" s="159">
        <f t="shared" si="503"/>
        <v>0</v>
      </c>
      <c r="BR66" s="159">
        <f t="shared" si="503"/>
        <v>0</v>
      </c>
      <c r="BS66" s="159">
        <f t="shared" si="503"/>
        <v>0</v>
      </c>
      <c r="BT66" s="159">
        <f t="shared" si="503"/>
        <v>0</v>
      </c>
      <c r="BU66" s="159">
        <f t="shared" si="503"/>
        <v>0</v>
      </c>
      <c r="BV66" s="159">
        <f t="shared" si="503"/>
        <v>0</v>
      </c>
      <c r="BW66" s="159">
        <f t="shared" si="503"/>
        <v>0</v>
      </c>
      <c r="BX66" s="159">
        <f t="shared" si="503"/>
        <v>0</v>
      </c>
      <c r="BY66" s="159">
        <f t="shared" si="503"/>
        <v>0</v>
      </c>
      <c r="BZ66" s="159">
        <f t="shared" si="503"/>
        <v>0</v>
      </c>
      <c r="CA66" s="159">
        <f t="shared" si="503"/>
        <v>0</v>
      </c>
      <c r="CB66" s="159">
        <f t="shared" si="503"/>
        <v>0</v>
      </c>
      <c r="CC66" s="159">
        <f t="shared" si="503"/>
        <v>0</v>
      </c>
      <c r="CD66" s="159">
        <f t="shared" si="503"/>
        <v>0</v>
      </c>
      <c r="CE66" s="159">
        <f t="shared" si="503"/>
        <v>0</v>
      </c>
      <c r="CF66" s="159">
        <f t="shared" si="503"/>
        <v>0</v>
      </c>
      <c r="CG66" s="159">
        <f t="shared" si="503"/>
        <v>0</v>
      </c>
      <c r="CH66" s="159">
        <f t="shared" si="503"/>
        <v>0</v>
      </c>
      <c r="CI66" s="159">
        <f t="shared" si="503"/>
        <v>-30000000</v>
      </c>
      <c r="CJ66" s="159">
        <f t="shared" si="503"/>
        <v>0</v>
      </c>
      <c r="CK66" s="159">
        <f t="shared" si="503"/>
        <v>0</v>
      </c>
      <c r="CL66" s="159">
        <f t="shared" si="503"/>
        <v>0</v>
      </c>
      <c r="CM66" s="159">
        <f t="shared" si="503"/>
        <v>0</v>
      </c>
      <c r="CN66" s="159">
        <f t="shared" si="503"/>
        <v>0</v>
      </c>
      <c r="CO66" s="159">
        <f t="shared" si="503"/>
        <v>0</v>
      </c>
      <c r="CP66" s="159">
        <f t="shared" si="503"/>
        <v>0</v>
      </c>
      <c r="CQ66" s="159">
        <f t="shared" si="503"/>
        <v>0</v>
      </c>
      <c r="CR66" s="159">
        <f t="shared" si="503"/>
        <v>0</v>
      </c>
      <c r="CS66" s="159">
        <f t="shared" si="503"/>
        <v>0</v>
      </c>
      <c r="CT66" s="159">
        <f t="shared" si="503"/>
        <v>0</v>
      </c>
      <c r="CU66" s="159">
        <f t="shared" si="503"/>
        <v>0</v>
      </c>
      <c r="CV66" s="159">
        <f t="shared" si="503"/>
        <v>0</v>
      </c>
      <c r="CW66" s="159">
        <f t="shared" si="503"/>
        <v>0</v>
      </c>
      <c r="CX66" s="159">
        <f t="shared" si="503"/>
        <v>0</v>
      </c>
      <c r="CY66" s="159">
        <f t="shared" si="503"/>
        <v>0</v>
      </c>
      <c r="CZ66" s="159">
        <f t="shared" si="503"/>
        <v>0</v>
      </c>
      <c r="DA66" s="159">
        <f t="shared" si="503"/>
        <v>0</v>
      </c>
      <c r="DB66" s="159">
        <f t="shared" si="503"/>
        <v>0</v>
      </c>
      <c r="DC66" s="159">
        <f t="shared" si="503"/>
        <v>0</v>
      </c>
      <c r="DD66" s="159">
        <f t="shared" si="503"/>
        <v>0</v>
      </c>
      <c r="DE66" s="159">
        <f t="shared" si="503"/>
        <v>0</v>
      </c>
      <c r="DF66" s="159">
        <f t="shared" si="503"/>
        <v>0</v>
      </c>
      <c r="DG66" s="159">
        <f t="shared" si="503"/>
        <v>0</v>
      </c>
      <c r="DH66" s="159">
        <f t="shared" si="503"/>
        <v>0</v>
      </c>
      <c r="DI66" s="159">
        <f t="shared" si="503"/>
        <v>0</v>
      </c>
      <c r="DJ66" s="159">
        <f t="shared" si="503"/>
        <v>0</v>
      </c>
      <c r="DK66" s="159">
        <f t="shared" si="503"/>
        <v>0</v>
      </c>
      <c r="DL66" s="159">
        <f t="shared" si="503"/>
        <v>0</v>
      </c>
      <c r="DM66" s="159">
        <f t="shared" si="503"/>
        <v>0</v>
      </c>
      <c r="DN66" s="159">
        <f t="shared" si="503"/>
        <v>0</v>
      </c>
      <c r="DO66" s="159">
        <f t="shared" si="503"/>
        <v>0</v>
      </c>
      <c r="DP66" s="159">
        <f t="shared" si="503"/>
        <v>0</v>
      </c>
      <c r="DQ66" s="159">
        <f t="shared" si="503"/>
        <v>0</v>
      </c>
      <c r="DR66" s="160">
        <f t="shared" si="503"/>
        <v>0</v>
      </c>
    </row>
    <row r="68" spans="1:122" ht="15" thickBot="1" x14ac:dyDescent="0.35">
      <c r="B68" s="148" t="s">
        <v>187</v>
      </c>
    </row>
    <row r="69" spans="1:122" s="4" customFormat="1" ht="18" customHeight="1" x14ac:dyDescent="0.3">
      <c r="A69" s="170">
        <v>99991</v>
      </c>
      <c r="B69" s="171" t="s">
        <v>188</v>
      </c>
      <c r="C69" s="172">
        <f>BS!C5</f>
        <v>5000000</v>
      </c>
      <c r="D69" s="172">
        <f>C71</f>
        <v>15340432</v>
      </c>
      <c r="E69" s="172">
        <f t="shared" ref="E69:BP69" si="504">D71</f>
        <v>21530992</v>
      </c>
      <c r="F69" s="172">
        <f t="shared" si="504"/>
        <v>75587712</v>
      </c>
      <c r="G69" s="172">
        <f t="shared" si="504"/>
        <v>72341369.485875711</v>
      </c>
      <c r="H69" s="172">
        <f t="shared" si="504"/>
        <v>68474109.402306974</v>
      </c>
      <c r="I69" s="172">
        <f t="shared" si="504"/>
        <v>65256821.749293789</v>
      </c>
      <c r="J69" s="172">
        <f t="shared" si="504"/>
        <v>62434022.061440676</v>
      </c>
      <c r="K69" s="172">
        <f t="shared" si="504"/>
        <v>60273504.561676078</v>
      </c>
      <c r="L69" s="172">
        <f t="shared" si="504"/>
        <v>59258393.894067794</v>
      </c>
      <c r="M69" s="172">
        <f t="shared" si="504"/>
        <v>57928175.200564966</v>
      </c>
      <c r="N69" s="172">
        <f t="shared" si="504"/>
        <v>205854922.98328626</v>
      </c>
      <c r="O69" s="172">
        <f t="shared" si="504"/>
        <v>197756522.92961395</v>
      </c>
      <c r="P69" s="172">
        <f t="shared" si="504"/>
        <v>193129263.22170436</v>
      </c>
      <c r="Q69" s="172">
        <f t="shared" si="504"/>
        <v>193642304.33635032</v>
      </c>
      <c r="R69" s="172">
        <f t="shared" si="504"/>
        <v>172176707.48155183</v>
      </c>
      <c r="S69" s="172">
        <f t="shared" si="504"/>
        <v>163304193.24237669</v>
      </c>
      <c r="T69" s="172">
        <f t="shared" si="504"/>
        <v>153978685.54975709</v>
      </c>
      <c r="U69" s="172">
        <f t="shared" si="504"/>
        <v>65564069.903693065</v>
      </c>
      <c r="V69" s="172">
        <f t="shared" si="504"/>
        <v>57622898.386811718</v>
      </c>
      <c r="W69" s="172">
        <f t="shared" si="504"/>
        <v>50423836.016485922</v>
      </c>
      <c r="X69" s="172">
        <f t="shared" si="504"/>
        <v>44954527.476715676</v>
      </c>
      <c r="Y69" s="172">
        <f t="shared" si="504"/>
        <v>39607225.274602681</v>
      </c>
      <c r="Z69" s="172">
        <f t="shared" si="504"/>
        <v>34040604.635045238</v>
      </c>
      <c r="AA69" s="172">
        <f t="shared" si="504"/>
        <v>29500060.358043343</v>
      </c>
      <c r="AB69" s="172">
        <f t="shared" si="504"/>
        <v>27165689.047376677</v>
      </c>
      <c r="AC69" s="172">
        <f t="shared" si="504"/>
        <v>33469784.307265565</v>
      </c>
      <c r="AD69" s="172">
        <f t="shared" si="504"/>
        <v>35452146.293710008</v>
      </c>
      <c r="AE69" s="172">
        <f t="shared" si="504"/>
        <v>29332277.549913399</v>
      </c>
      <c r="AF69" s="172">
        <f t="shared" si="504"/>
        <v>22900513.182672344</v>
      </c>
      <c r="AG69" s="172">
        <f t="shared" si="504"/>
        <v>17674943.518986858</v>
      </c>
      <c r="AH69" s="172">
        <f t="shared" si="504"/>
        <v>13074250.497500986</v>
      </c>
      <c r="AI69" s="172">
        <f t="shared" si="504"/>
        <v>9197881.0625706688</v>
      </c>
      <c r="AJ69" s="172">
        <f t="shared" si="504"/>
        <v>7475094.6431959197</v>
      </c>
      <c r="AK69" s="172">
        <f t="shared" si="504"/>
        <v>6248479.4172109962</v>
      </c>
      <c r="AL69" s="172">
        <f t="shared" si="504"/>
        <v>255000813.64679253</v>
      </c>
      <c r="AM69" s="172">
        <f t="shared" si="504"/>
        <v>250215761.53039816</v>
      </c>
      <c r="AN69" s="172">
        <f t="shared" si="504"/>
        <v>145619807.32331151</v>
      </c>
      <c r="AO69" s="172">
        <f t="shared" si="504"/>
        <v>148421269.25689155</v>
      </c>
      <c r="AP69" s="172">
        <f t="shared" si="504"/>
        <v>145884442.84513825</v>
      </c>
      <c r="AQ69" s="172">
        <f t="shared" si="504"/>
        <v>137499444.89364484</v>
      </c>
      <c r="AR69" s="172">
        <f t="shared" si="504"/>
        <v>128755856.31981809</v>
      </c>
      <c r="AS69" s="172">
        <f t="shared" si="504"/>
        <v>121570465.65965801</v>
      </c>
      <c r="AT69" s="172">
        <f t="shared" si="504"/>
        <v>115123175.26677328</v>
      </c>
      <c r="AU69" s="172">
        <f t="shared" si="504"/>
        <v>109266388.82286593</v>
      </c>
      <c r="AV69" s="172">
        <f t="shared" si="504"/>
        <v>105887446.70356987</v>
      </c>
      <c r="AW69" s="172">
        <f t="shared" si="504"/>
        <v>103239069.7751292</v>
      </c>
      <c r="AX69" s="172">
        <f t="shared" si="504"/>
        <v>101121871.48793371</v>
      </c>
      <c r="AY69" s="172">
        <f t="shared" si="504"/>
        <v>100498981.91420566</v>
      </c>
      <c r="AZ69" s="172">
        <f t="shared" si="504"/>
        <v>98284853.206424117</v>
      </c>
      <c r="BA69" s="172">
        <f t="shared" si="504"/>
        <v>106553289.88855925</v>
      </c>
      <c r="BB69" s="172">
        <f t="shared" si="504"/>
        <v>112409734.08671826</v>
      </c>
      <c r="BC69" s="172">
        <f t="shared" si="504"/>
        <v>108796595.56033245</v>
      </c>
      <c r="BD69" s="172">
        <f t="shared" si="504"/>
        <v>105535369.20811787</v>
      </c>
      <c r="BE69" s="172">
        <f t="shared" si="504"/>
        <v>103956524.04202476</v>
      </c>
      <c r="BF69" s="172">
        <f t="shared" si="504"/>
        <v>103084784.75776288</v>
      </c>
      <c r="BG69" s="172">
        <f t="shared" si="504"/>
        <v>91577020.840527624</v>
      </c>
      <c r="BH69" s="172">
        <f t="shared" si="504"/>
        <v>94253425.819364592</v>
      </c>
      <c r="BI69" s="172">
        <f t="shared" si="504"/>
        <v>98348027.32952112</v>
      </c>
      <c r="BJ69" s="172">
        <f t="shared" si="504"/>
        <v>104107970.6505682</v>
      </c>
      <c r="BK69" s="172">
        <f t="shared" si="504"/>
        <v>93698291.002215475</v>
      </c>
      <c r="BL69" s="172">
        <f t="shared" si="504"/>
        <v>26903331.738773867</v>
      </c>
      <c r="BM69" s="172">
        <f t="shared" si="504"/>
        <v>39280514.380565301</v>
      </c>
      <c r="BN69" s="172">
        <f t="shared" si="504"/>
        <v>46986984.382194296</v>
      </c>
      <c r="BO69" s="172">
        <f t="shared" si="504"/>
        <v>44300537.864868492</v>
      </c>
      <c r="BP69" s="172">
        <f t="shared" si="504"/>
        <v>51081464.678969234</v>
      </c>
      <c r="BQ69" s="172">
        <f t="shared" ref="BQ69:DR69" si="505">BP71</f>
        <v>59991033.671657547</v>
      </c>
      <c r="BR69" s="172">
        <f t="shared" si="505"/>
        <v>69789376.86623852</v>
      </c>
      <c r="BS69" s="172">
        <f t="shared" si="505"/>
        <v>55558711.790635869</v>
      </c>
      <c r="BT69" s="172">
        <f t="shared" si="505"/>
        <v>69817010.336120784</v>
      </c>
      <c r="BU69" s="172">
        <f t="shared" si="505"/>
        <v>85871475.179388195</v>
      </c>
      <c r="BV69" s="172">
        <f t="shared" si="505"/>
        <v>104082935.83251438</v>
      </c>
      <c r="BW69" s="172">
        <f t="shared" si="505"/>
        <v>84933357.51965183</v>
      </c>
      <c r="BX69" s="172">
        <f t="shared" si="505"/>
        <v>87786790.366633818</v>
      </c>
      <c r="BY69" s="172">
        <f t="shared" si="505"/>
        <v>107503924.4047322</v>
      </c>
      <c r="BZ69" s="172">
        <f t="shared" si="505"/>
        <v>120684094.85901442</v>
      </c>
      <c r="CA69" s="172">
        <f t="shared" si="505"/>
        <v>112800888.06814738</v>
      </c>
      <c r="CB69" s="172">
        <f t="shared" si="505"/>
        <v>124835914.63465661</v>
      </c>
      <c r="CC69" s="172">
        <f t="shared" si="505"/>
        <v>139548024.35274965</v>
      </c>
      <c r="CD69" s="172">
        <f t="shared" si="505"/>
        <v>155377478.1507147</v>
      </c>
      <c r="CE69" s="172">
        <f t="shared" si="505"/>
        <v>130774488.85548733</v>
      </c>
      <c r="CF69" s="172">
        <f t="shared" si="505"/>
        <v>152194285.74535257</v>
      </c>
      <c r="CG69" s="172">
        <f t="shared" si="505"/>
        <v>175860380.52420306</v>
      </c>
      <c r="CH69" s="172">
        <f t="shared" si="505"/>
        <v>202271149.63690484</v>
      </c>
      <c r="CI69" s="172">
        <f t="shared" si="505"/>
        <v>170059670.15160865</v>
      </c>
      <c r="CJ69" s="172">
        <f t="shared" si="505"/>
        <v>145741883.73971945</v>
      </c>
      <c r="CK69" s="172">
        <f t="shared" si="505"/>
        <v>174391291.48934665</v>
      </c>
      <c r="CL69" s="172">
        <f t="shared" si="505"/>
        <v>193781150.99412549</v>
      </c>
      <c r="CM69" s="172">
        <f t="shared" si="505"/>
        <v>179176337.52208802</v>
      </c>
      <c r="CN69" s="172">
        <f t="shared" si="505"/>
        <v>196876212.20388538</v>
      </c>
      <c r="CO69" s="172">
        <f t="shared" si="505"/>
        <v>217783853.79723439</v>
      </c>
      <c r="CP69" s="172">
        <f t="shared" si="505"/>
        <v>240030043.63318589</v>
      </c>
      <c r="CQ69" s="172">
        <f t="shared" si="505"/>
        <v>203877019.66971761</v>
      </c>
      <c r="CR69" s="172">
        <f t="shared" si="505"/>
        <v>232806945.51753712</v>
      </c>
      <c r="CS69" s="172">
        <f t="shared" si="505"/>
        <v>264418557.63631979</v>
      </c>
      <c r="CT69" s="172">
        <f t="shared" si="505"/>
        <v>299343841.09388936</v>
      </c>
      <c r="CU69" s="172">
        <f t="shared" si="505"/>
        <v>252384351.93349648</v>
      </c>
      <c r="CV69" s="172">
        <f t="shared" si="505"/>
        <v>263282335.51089707</v>
      </c>
      <c r="CW69" s="172">
        <f t="shared" si="505"/>
        <v>298866148.49092573</v>
      </c>
      <c r="CX69" s="172">
        <f t="shared" si="505"/>
        <v>323505569.77376807</v>
      </c>
      <c r="CY69" s="172">
        <f t="shared" si="505"/>
        <v>298726749.70936209</v>
      </c>
      <c r="CZ69" s="172">
        <f t="shared" si="505"/>
        <v>321980088.78626746</v>
      </c>
      <c r="DA69" s="172">
        <f t="shared" si="505"/>
        <v>349130802.69537675</v>
      </c>
      <c r="DB69" s="172">
        <f t="shared" si="505"/>
        <v>377909870.36092019</v>
      </c>
      <c r="DC69" s="172">
        <f t="shared" si="505"/>
        <v>323694363.37285769</v>
      </c>
      <c r="DD69" s="172">
        <f t="shared" si="505"/>
        <v>360526221.39053291</v>
      </c>
      <c r="DE69" s="172">
        <f t="shared" si="505"/>
        <v>400585347.00530601</v>
      </c>
      <c r="DF69" s="172">
        <f t="shared" si="505"/>
        <v>444743542.58152157</v>
      </c>
      <c r="DG69" s="172">
        <f t="shared" si="505"/>
        <v>375320842.02596265</v>
      </c>
      <c r="DH69" s="172">
        <f t="shared" si="505"/>
        <v>388440708.95485914</v>
      </c>
      <c r="DI69" s="172">
        <f t="shared" si="505"/>
        <v>435161361.20918649</v>
      </c>
      <c r="DJ69" s="172">
        <f t="shared" si="505"/>
        <v>467260004.11127579</v>
      </c>
      <c r="DK69" s="172">
        <f t="shared" si="505"/>
        <v>426319903.5308032</v>
      </c>
      <c r="DL69" s="172">
        <f t="shared" si="505"/>
        <v>455907153.35773951</v>
      </c>
      <c r="DM69" s="172">
        <f t="shared" si="505"/>
        <v>490026266.76927924</v>
      </c>
      <c r="DN69" s="172">
        <f t="shared" si="505"/>
        <v>526047035.68860024</v>
      </c>
      <c r="DO69" s="172">
        <f t="shared" si="505"/>
        <v>447678542.88982618</v>
      </c>
      <c r="DP69" s="172">
        <f t="shared" si="505"/>
        <v>492982419.97035849</v>
      </c>
      <c r="DQ69" s="172">
        <f t="shared" si="505"/>
        <v>542001237.47283423</v>
      </c>
      <c r="DR69" s="173">
        <f t="shared" si="505"/>
        <v>595866752.01695657</v>
      </c>
    </row>
    <row r="70" spans="1:122" s="4" customFormat="1" ht="18" customHeight="1" x14ac:dyDescent="0.3">
      <c r="A70" s="155">
        <v>99992</v>
      </c>
      <c r="B70" s="22" t="s">
        <v>189</v>
      </c>
      <c r="C70" s="13">
        <f>C42+C55+C66</f>
        <v>10340432</v>
      </c>
      <c r="D70" s="13">
        <f>D42+D55+D66</f>
        <v>6190560</v>
      </c>
      <c r="E70" s="13">
        <f t="shared" ref="E70:BP70" si="506">E42+E55+E66</f>
        <v>54056720</v>
      </c>
      <c r="F70" s="13">
        <f t="shared" si="506"/>
        <v>-3246342.5141242943</v>
      </c>
      <c r="G70" s="13">
        <f t="shared" si="506"/>
        <v>-3867260.0835687346</v>
      </c>
      <c r="H70" s="13">
        <f t="shared" si="506"/>
        <v>-3217287.6530131823</v>
      </c>
      <c r="I70" s="13">
        <f t="shared" si="506"/>
        <v>-2822799.6878531105</v>
      </c>
      <c r="J70" s="13">
        <f t="shared" si="506"/>
        <v>-2160517.4997645966</v>
      </c>
      <c r="K70" s="13">
        <f t="shared" si="506"/>
        <v>-1015110.6676082846</v>
      </c>
      <c r="L70" s="13">
        <f t="shared" si="506"/>
        <v>-1330218.6935028259</v>
      </c>
      <c r="M70" s="13">
        <f t="shared" si="506"/>
        <v>147926747.78272128</v>
      </c>
      <c r="N70" s="13">
        <f t="shared" si="506"/>
        <v>-8098400.0536723137</v>
      </c>
      <c r="O70" s="13">
        <f t="shared" si="506"/>
        <v>-4627259.7079095989</v>
      </c>
      <c r="P70" s="13">
        <f t="shared" si="506"/>
        <v>513041.1146459505</v>
      </c>
      <c r="Q70" s="13">
        <f t="shared" si="506"/>
        <v>-21465596.854798496</v>
      </c>
      <c r="R70" s="13">
        <f t="shared" si="506"/>
        <v>-8872514.2391751446</v>
      </c>
      <c r="S70" s="13">
        <f t="shared" si="506"/>
        <v>-9325507.6926195845</v>
      </c>
      <c r="T70" s="13">
        <f t="shared" si="506"/>
        <v>-88414615.646064028</v>
      </c>
      <c r="U70" s="13">
        <f t="shared" si="506"/>
        <v>-7941171.5168813504</v>
      </c>
      <c r="V70" s="13">
        <f t="shared" si="506"/>
        <v>-7199062.3703257963</v>
      </c>
      <c r="W70" s="13">
        <f t="shared" si="506"/>
        <v>-5469308.5397702456</v>
      </c>
      <c r="X70" s="13">
        <f t="shared" si="506"/>
        <v>-5347302.2021129951</v>
      </c>
      <c r="Y70" s="13">
        <f t="shared" si="506"/>
        <v>-5566620.6395574436</v>
      </c>
      <c r="Z70" s="13">
        <f t="shared" si="506"/>
        <v>-4540544.277001895</v>
      </c>
      <c r="AA70" s="13">
        <f t="shared" si="506"/>
        <v>-2334371.3106666654</v>
      </c>
      <c r="AB70" s="13">
        <f t="shared" si="506"/>
        <v>6304095.2598888874</v>
      </c>
      <c r="AC70" s="13">
        <f t="shared" si="506"/>
        <v>1982361.9864444435</v>
      </c>
      <c r="AD70" s="13">
        <f t="shared" si="506"/>
        <v>-6119868.7437966093</v>
      </c>
      <c r="AE70" s="13">
        <f t="shared" si="506"/>
        <v>-6431764.3672410548</v>
      </c>
      <c r="AF70" s="13">
        <f t="shared" si="506"/>
        <v>-5225569.6636854857</v>
      </c>
      <c r="AG70" s="13">
        <f t="shared" si="506"/>
        <v>-4600693.0214858726</v>
      </c>
      <c r="AH70" s="13">
        <f t="shared" si="506"/>
        <v>-3876369.4349303171</v>
      </c>
      <c r="AI70" s="13">
        <f t="shared" si="506"/>
        <v>-1722786.4193747491</v>
      </c>
      <c r="AJ70" s="13">
        <f t="shared" si="506"/>
        <v>-1226615.2259849235</v>
      </c>
      <c r="AK70" s="13">
        <f t="shared" si="506"/>
        <v>248752334.22958153</v>
      </c>
      <c r="AL70" s="13">
        <f t="shared" si="506"/>
        <v>-4785052.1163943578</v>
      </c>
      <c r="AM70" s="13">
        <f t="shared" si="506"/>
        <v>-104595954.20708664</v>
      </c>
      <c r="AN70" s="13">
        <f t="shared" si="506"/>
        <v>2801461.9335800465</v>
      </c>
      <c r="AO70" s="13">
        <f t="shared" si="506"/>
        <v>-2536826.4117532913</v>
      </c>
      <c r="AP70" s="13">
        <f t="shared" si="506"/>
        <v>-8384997.9514934067</v>
      </c>
      <c r="AQ70" s="13">
        <f t="shared" si="506"/>
        <v>-8743588.573826747</v>
      </c>
      <c r="AR70" s="13">
        <f t="shared" si="506"/>
        <v>-7185390.660160074</v>
      </c>
      <c r="AS70" s="13">
        <f t="shared" si="506"/>
        <v>-6447290.3928847332</v>
      </c>
      <c r="AT70" s="13">
        <f t="shared" si="506"/>
        <v>-5856786.4439073447</v>
      </c>
      <c r="AU70" s="13">
        <f t="shared" si="506"/>
        <v>-3378942.1192960534</v>
      </c>
      <c r="AV70" s="13">
        <f t="shared" si="506"/>
        <v>-2648376.9284406696</v>
      </c>
      <c r="AW70" s="13">
        <f t="shared" si="506"/>
        <v>-2117198.2871954907</v>
      </c>
      <c r="AX70" s="13">
        <f t="shared" si="506"/>
        <v>-622889.57372804917</v>
      </c>
      <c r="AY70" s="13">
        <f t="shared" si="506"/>
        <v>-2214128.7077815328</v>
      </c>
      <c r="AZ70" s="13">
        <f t="shared" si="506"/>
        <v>8268436.6821351331</v>
      </c>
      <c r="BA70" s="13">
        <f t="shared" si="506"/>
        <v>5856444.1981590074</v>
      </c>
      <c r="BB70" s="13">
        <f t="shared" si="506"/>
        <v>-3613138.5263858065</v>
      </c>
      <c r="BC70" s="13">
        <f t="shared" si="506"/>
        <v>-3261226.3522145692</v>
      </c>
      <c r="BD70" s="13">
        <f t="shared" si="506"/>
        <v>-1578845.1660931055</v>
      </c>
      <c r="BE70" s="13">
        <f t="shared" si="506"/>
        <v>-871739.28426188417</v>
      </c>
      <c r="BF70" s="13">
        <f t="shared" si="506"/>
        <v>-11507763.917235263</v>
      </c>
      <c r="BG70" s="13">
        <f t="shared" si="506"/>
        <v>2676404.9788369741</v>
      </c>
      <c r="BH70" s="13">
        <f t="shared" si="506"/>
        <v>4094601.5101565327</v>
      </c>
      <c r="BI70" s="13">
        <f t="shared" si="506"/>
        <v>5759943.3210470881</v>
      </c>
      <c r="BJ70" s="13">
        <f t="shared" si="506"/>
        <v>-10409679.648352724</v>
      </c>
      <c r="BK70" s="13">
        <f t="shared" si="506"/>
        <v>-66794959.263441607</v>
      </c>
      <c r="BL70" s="13">
        <f t="shared" si="506"/>
        <v>12377182.641791433</v>
      </c>
      <c r="BM70" s="13">
        <f t="shared" si="506"/>
        <v>7706470.0016289949</v>
      </c>
      <c r="BN70" s="13">
        <f t="shared" si="506"/>
        <v>-2686446.5173258018</v>
      </c>
      <c r="BO70" s="13">
        <f t="shared" si="506"/>
        <v>6780926.8141007423</v>
      </c>
      <c r="BP70" s="13">
        <f t="shared" si="506"/>
        <v>8909568.9926883131</v>
      </c>
      <c r="BQ70" s="13">
        <f t="shared" ref="BQ70:DR70" si="507">BQ42+BQ55+BQ66</f>
        <v>9798343.1945809722</v>
      </c>
      <c r="BR70" s="13">
        <f t="shared" si="507"/>
        <v>-14230665.075602651</v>
      </c>
      <c r="BS70" s="13">
        <f t="shared" si="507"/>
        <v>14258298.545484915</v>
      </c>
      <c r="BT70" s="13">
        <f t="shared" si="507"/>
        <v>16054464.843267411</v>
      </c>
      <c r="BU70" s="13">
        <f t="shared" si="507"/>
        <v>18211460.65312618</v>
      </c>
      <c r="BV70" s="13">
        <f t="shared" si="507"/>
        <v>-19149578.312862538</v>
      </c>
      <c r="BW70" s="13">
        <f t="shared" si="507"/>
        <v>2853432.8469819874</v>
      </c>
      <c r="BX70" s="13">
        <f t="shared" si="507"/>
        <v>19717134.03809838</v>
      </c>
      <c r="BY70" s="13">
        <f t="shared" si="507"/>
        <v>13180170.454282224</v>
      </c>
      <c r="BZ70" s="13">
        <f t="shared" si="507"/>
        <v>-7883206.7908670455</v>
      </c>
      <c r="CA70" s="13">
        <f t="shared" si="507"/>
        <v>12035026.566509232</v>
      </c>
      <c r="CB70" s="13">
        <f t="shared" si="507"/>
        <v>14712109.718093053</v>
      </c>
      <c r="CC70" s="13">
        <f t="shared" si="507"/>
        <v>15829453.79796505</v>
      </c>
      <c r="CD70" s="13">
        <f t="shared" si="507"/>
        <v>-24602989.295227364</v>
      </c>
      <c r="CE70" s="13">
        <f t="shared" si="507"/>
        <v>21419796.889865249</v>
      </c>
      <c r="CF70" s="13">
        <f t="shared" si="507"/>
        <v>23666094.778850481</v>
      </c>
      <c r="CG70" s="13">
        <f t="shared" si="507"/>
        <v>26410769.112701789</v>
      </c>
      <c r="CH70" s="13">
        <f t="shared" si="507"/>
        <v>-32211479.485296175</v>
      </c>
      <c r="CI70" s="13">
        <f t="shared" si="507"/>
        <v>-24317786.411889195</v>
      </c>
      <c r="CJ70" s="13">
        <f t="shared" si="507"/>
        <v>28649407.749627203</v>
      </c>
      <c r="CK70" s="13">
        <f t="shared" si="507"/>
        <v>19389859.504778817</v>
      </c>
      <c r="CL70" s="13">
        <f t="shared" si="507"/>
        <v>-14604813.472037457</v>
      </c>
      <c r="CM70" s="13">
        <f t="shared" si="507"/>
        <v>17699874.681797355</v>
      </c>
      <c r="CN70" s="13">
        <f t="shared" si="507"/>
        <v>20907641.59334901</v>
      </c>
      <c r="CO70" s="13">
        <f t="shared" si="507"/>
        <v>22246189.835951507</v>
      </c>
      <c r="CP70" s="13">
        <f t="shared" si="507"/>
        <v>-36153023.963468298</v>
      </c>
      <c r="CQ70" s="13">
        <f t="shared" si="507"/>
        <v>28929925.847819507</v>
      </c>
      <c r="CR70" s="13">
        <f t="shared" si="507"/>
        <v>31611612.118782669</v>
      </c>
      <c r="CS70" s="13">
        <f t="shared" si="507"/>
        <v>34925283.457569569</v>
      </c>
      <c r="CT70" s="13">
        <f t="shared" si="507"/>
        <v>-46959489.160392866</v>
      </c>
      <c r="CU70" s="13">
        <f t="shared" si="507"/>
        <v>10897983.577400595</v>
      </c>
      <c r="CV70" s="13">
        <f t="shared" si="507"/>
        <v>35583812.980028644</v>
      </c>
      <c r="CW70" s="13">
        <f t="shared" si="507"/>
        <v>24639421.282842353</v>
      </c>
      <c r="CX70" s="13">
        <f t="shared" si="507"/>
        <v>-24778820.064405978</v>
      </c>
      <c r="CY70" s="13">
        <f t="shared" si="507"/>
        <v>23253339.076905388</v>
      </c>
      <c r="CZ70" s="13">
        <f t="shared" si="507"/>
        <v>27150713.909109268</v>
      </c>
      <c r="DA70" s="13">
        <f t="shared" si="507"/>
        <v>28779067.665543426</v>
      </c>
      <c r="DB70" s="13">
        <f t="shared" si="507"/>
        <v>-54215506.988062501</v>
      </c>
      <c r="DC70" s="13">
        <f t="shared" si="507"/>
        <v>36831858.017675214</v>
      </c>
      <c r="DD70" s="13">
        <f t="shared" si="507"/>
        <v>40059125.614773117</v>
      </c>
      <c r="DE70" s="13">
        <f t="shared" si="507"/>
        <v>44158195.576215558</v>
      </c>
      <c r="DF70" s="13">
        <f t="shared" si="507"/>
        <v>-69422700.555558935</v>
      </c>
      <c r="DG70" s="13">
        <f t="shared" si="507"/>
        <v>13119866.928896507</v>
      </c>
      <c r="DH70" s="13">
        <f t="shared" si="507"/>
        <v>46720652.254327379</v>
      </c>
      <c r="DI70" s="13">
        <f t="shared" si="507"/>
        <v>32098642.902089301</v>
      </c>
      <c r="DJ70" s="13">
        <f t="shared" si="507"/>
        <v>-40940100.580472589</v>
      </c>
      <c r="DK70" s="13">
        <f t="shared" si="507"/>
        <v>29587249.826936323</v>
      </c>
      <c r="DL70" s="13">
        <f t="shared" si="507"/>
        <v>34119113.411539756</v>
      </c>
      <c r="DM70" s="13">
        <f t="shared" si="507"/>
        <v>36020768.919321023</v>
      </c>
      <c r="DN70" s="13">
        <f t="shared" si="507"/>
        <v>-78368492.798774049</v>
      </c>
      <c r="DO70" s="13">
        <f t="shared" si="507"/>
        <v>45303877.080532305</v>
      </c>
      <c r="DP70" s="13">
        <f t="shared" si="507"/>
        <v>49018817.502475761</v>
      </c>
      <c r="DQ70" s="13">
        <f t="shared" si="507"/>
        <v>53865514.544122331</v>
      </c>
      <c r="DR70" s="14">
        <f t="shared" si="507"/>
        <v>-100811906.28730074</v>
      </c>
    </row>
    <row r="71" spans="1:122" s="4" customFormat="1" ht="18" customHeight="1" thickBot="1" x14ac:dyDescent="0.35">
      <c r="A71" s="174">
        <v>99993</v>
      </c>
      <c r="B71" s="175" t="s">
        <v>190</v>
      </c>
      <c r="C71" s="38">
        <f>C69+C70</f>
        <v>15340432</v>
      </c>
      <c r="D71" s="38">
        <f>D69+D70</f>
        <v>21530992</v>
      </c>
      <c r="E71" s="38">
        <f t="shared" ref="E71:BP71" si="508">E69+E70</f>
        <v>75587712</v>
      </c>
      <c r="F71" s="38">
        <f t="shared" si="508"/>
        <v>72341369.485875711</v>
      </c>
      <c r="G71" s="38">
        <f t="shared" si="508"/>
        <v>68474109.402306974</v>
      </c>
      <c r="H71" s="38">
        <f t="shared" si="508"/>
        <v>65256821.749293789</v>
      </c>
      <c r="I71" s="38">
        <f t="shared" si="508"/>
        <v>62434022.061440676</v>
      </c>
      <c r="J71" s="38">
        <f t="shared" si="508"/>
        <v>60273504.561676078</v>
      </c>
      <c r="K71" s="38">
        <f t="shared" si="508"/>
        <v>59258393.894067794</v>
      </c>
      <c r="L71" s="38">
        <f t="shared" si="508"/>
        <v>57928175.200564966</v>
      </c>
      <c r="M71" s="38">
        <f t="shared" si="508"/>
        <v>205854922.98328626</v>
      </c>
      <c r="N71" s="38">
        <f t="shared" si="508"/>
        <v>197756522.92961395</v>
      </c>
      <c r="O71" s="38">
        <f t="shared" si="508"/>
        <v>193129263.22170436</v>
      </c>
      <c r="P71" s="38">
        <f t="shared" si="508"/>
        <v>193642304.33635032</v>
      </c>
      <c r="Q71" s="38">
        <f t="shared" si="508"/>
        <v>172176707.48155183</v>
      </c>
      <c r="R71" s="38">
        <f t="shared" si="508"/>
        <v>163304193.24237669</v>
      </c>
      <c r="S71" s="38">
        <f t="shared" si="508"/>
        <v>153978685.54975709</v>
      </c>
      <c r="T71" s="38">
        <f t="shared" si="508"/>
        <v>65564069.903693065</v>
      </c>
      <c r="U71" s="38">
        <f t="shared" si="508"/>
        <v>57622898.386811718</v>
      </c>
      <c r="V71" s="38">
        <f t="shared" si="508"/>
        <v>50423836.016485922</v>
      </c>
      <c r="W71" s="38">
        <f t="shared" si="508"/>
        <v>44954527.476715676</v>
      </c>
      <c r="X71" s="38">
        <f t="shared" si="508"/>
        <v>39607225.274602681</v>
      </c>
      <c r="Y71" s="38">
        <f t="shared" si="508"/>
        <v>34040604.635045238</v>
      </c>
      <c r="Z71" s="38">
        <f t="shared" si="508"/>
        <v>29500060.358043343</v>
      </c>
      <c r="AA71" s="38">
        <f t="shared" si="508"/>
        <v>27165689.047376677</v>
      </c>
      <c r="AB71" s="38">
        <f t="shared" si="508"/>
        <v>33469784.307265565</v>
      </c>
      <c r="AC71" s="38">
        <f t="shared" si="508"/>
        <v>35452146.293710008</v>
      </c>
      <c r="AD71" s="38">
        <f t="shared" si="508"/>
        <v>29332277.549913399</v>
      </c>
      <c r="AE71" s="38">
        <f t="shared" si="508"/>
        <v>22900513.182672344</v>
      </c>
      <c r="AF71" s="38">
        <f t="shared" si="508"/>
        <v>17674943.518986858</v>
      </c>
      <c r="AG71" s="38">
        <f t="shared" si="508"/>
        <v>13074250.497500986</v>
      </c>
      <c r="AH71" s="38">
        <f t="shared" si="508"/>
        <v>9197881.0625706688</v>
      </c>
      <c r="AI71" s="38">
        <f t="shared" si="508"/>
        <v>7475094.6431959197</v>
      </c>
      <c r="AJ71" s="38">
        <f t="shared" si="508"/>
        <v>6248479.4172109962</v>
      </c>
      <c r="AK71" s="38">
        <f t="shared" si="508"/>
        <v>255000813.64679253</v>
      </c>
      <c r="AL71" s="38">
        <f t="shared" si="508"/>
        <v>250215761.53039816</v>
      </c>
      <c r="AM71" s="38">
        <f t="shared" si="508"/>
        <v>145619807.32331151</v>
      </c>
      <c r="AN71" s="38">
        <f t="shared" si="508"/>
        <v>148421269.25689155</v>
      </c>
      <c r="AO71" s="38">
        <f t="shared" si="508"/>
        <v>145884442.84513825</v>
      </c>
      <c r="AP71" s="38">
        <f t="shared" si="508"/>
        <v>137499444.89364484</v>
      </c>
      <c r="AQ71" s="38">
        <f t="shared" si="508"/>
        <v>128755856.31981809</v>
      </c>
      <c r="AR71" s="38">
        <f t="shared" si="508"/>
        <v>121570465.65965801</v>
      </c>
      <c r="AS71" s="38">
        <f t="shared" si="508"/>
        <v>115123175.26677328</v>
      </c>
      <c r="AT71" s="38">
        <f t="shared" si="508"/>
        <v>109266388.82286593</v>
      </c>
      <c r="AU71" s="38">
        <f t="shared" si="508"/>
        <v>105887446.70356987</v>
      </c>
      <c r="AV71" s="38">
        <f t="shared" si="508"/>
        <v>103239069.7751292</v>
      </c>
      <c r="AW71" s="38">
        <f t="shared" si="508"/>
        <v>101121871.48793371</v>
      </c>
      <c r="AX71" s="38">
        <f t="shared" si="508"/>
        <v>100498981.91420566</v>
      </c>
      <c r="AY71" s="38">
        <f t="shared" si="508"/>
        <v>98284853.206424117</v>
      </c>
      <c r="AZ71" s="38">
        <f t="shared" si="508"/>
        <v>106553289.88855925</v>
      </c>
      <c r="BA71" s="38">
        <f t="shared" si="508"/>
        <v>112409734.08671826</v>
      </c>
      <c r="BB71" s="38">
        <f t="shared" si="508"/>
        <v>108796595.56033245</v>
      </c>
      <c r="BC71" s="38">
        <f t="shared" si="508"/>
        <v>105535369.20811787</v>
      </c>
      <c r="BD71" s="38">
        <f t="shared" si="508"/>
        <v>103956524.04202476</v>
      </c>
      <c r="BE71" s="38">
        <f t="shared" si="508"/>
        <v>103084784.75776288</v>
      </c>
      <c r="BF71" s="38">
        <f t="shared" si="508"/>
        <v>91577020.840527624</v>
      </c>
      <c r="BG71" s="38">
        <f t="shared" si="508"/>
        <v>94253425.819364592</v>
      </c>
      <c r="BH71" s="38">
        <f t="shared" si="508"/>
        <v>98348027.32952112</v>
      </c>
      <c r="BI71" s="38">
        <f t="shared" si="508"/>
        <v>104107970.6505682</v>
      </c>
      <c r="BJ71" s="38">
        <f t="shared" si="508"/>
        <v>93698291.002215475</v>
      </c>
      <c r="BK71" s="38">
        <f t="shared" si="508"/>
        <v>26903331.738773867</v>
      </c>
      <c r="BL71" s="38">
        <f t="shared" si="508"/>
        <v>39280514.380565301</v>
      </c>
      <c r="BM71" s="38">
        <f t="shared" si="508"/>
        <v>46986984.382194296</v>
      </c>
      <c r="BN71" s="38">
        <f t="shared" si="508"/>
        <v>44300537.864868492</v>
      </c>
      <c r="BO71" s="38">
        <f t="shared" si="508"/>
        <v>51081464.678969234</v>
      </c>
      <c r="BP71" s="38">
        <f t="shared" si="508"/>
        <v>59991033.671657547</v>
      </c>
      <c r="BQ71" s="38">
        <f t="shared" ref="BQ71:DR71" si="509">BQ69+BQ70</f>
        <v>69789376.86623852</v>
      </c>
      <c r="BR71" s="38">
        <f t="shared" si="509"/>
        <v>55558711.790635869</v>
      </c>
      <c r="BS71" s="38">
        <f t="shared" si="509"/>
        <v>69817010.336120784</v>
      </c>
      <c r="BT71" s="38">
        <f t="shared" si="509"/>
        <v>85871475.179388195</v>
      </c>
      <c r="BU71" s="38">
        <f t="shared" si="509"/>
        <v>104082935.83251438</v>
      </c>
      <c r="BV71" s="38">
        <f t="shared" si="509"/>
        <v>84933357.51965183</v>
      </c>
      <c r="BW71" s="38">
        <f t="shared" si="509"/>
        <v>87786790.366633818</v>
      </c>
      <c r="BX71" s="38">
        <f t="shared" si="509"/>
        <v>107503924.4047322</v>
      </c>
      <c r="BY71" s="38">
        <f t="shared" si="509"/>
        <v>120684094.85901442</v>
      </c>
      <c r="BZ71" s="38">
        <f t="shared" si="509"/>
        <v>112800888.06814738</v>
      </c>
      <c r="CA71" s="38">
        <f t="shared" si="509"/>
        <v>124835914.63465661</v>
      </c>
      <c r="CB71" s="38">
        <f t="shared" si="509"/>
        <v>139548024.35274965</v>
      </c>
      <c r="CC71" s="38">
        <f t="shared" si="509"/>
        <v>155377478.1507147</v>
      </c>
      <c r="CD71" s="38">
        <f t="shared" si="509"/>
        <v>130774488.85548733</v>
      </c>
      <c r="CE71" s="38">
        <f t="shared" si="509"/>
        <v>152194285.74535257</v>
      </c>
      <c r="CF71" s="38">
        <f t="shared" si="509"/>
        <v>175860380.52420306</v>
      </c>
      <c r="CG71" s="38">
        <f t="shared" si="509"/>
        <v>202271149.63690484</v>
      </c>
      <c r="CH71" s="38">
        <f t="shared" si="509"/>
        <v>170059670.15160865</v>
      </c>
      <c r="CI71" s="38">
        <f t="shared" si="509"/>
        <v>145741883.73971945</v>
      </c>
      <c r="CJ71" s="38">
        <f t="shared" si="509"/>
        <v>174391291.48934665</v>
      </c>
      <c r="CK71" s="38">
        <f t="shared" si="509"/>
        <v>193781150.99412549</v>
      </c>
      <c r="CL71" s="38">
        <f t="shared" si="509"/>
        <v>179176337.52208802</v>
      </c>
      <c r="CM71" s="38">
        <f t="shared" si="509"/>
        <v>196876212.20388538</v>
      </c>
      <c r="CN71" s="38">
        <f t="shared" si="509"/>
        <v>217783853.79723439</v>
      </c>
      <c r="CO71" s="38">
        <f t="shared" si="509"/>
        <v>240030043.63318589</v>
      </c>
      <c r="CP71" s="38">
        <f t="shared" si="509"/>
        <v>203877019.66971761</v>
      </c>
      <c r="CQ71" s="38">
        <f t="shared" si="509"/>
        <v>232806945.51753712</v>
      </c>
      <c r="CR71" s="38">
        <f t="shared" si="509"/>
        <v>264418557.63631979</v>
      </c>
      <c r="CS71" s="38">
        <f t="shared" si="509"/>
        <v>299343841.09388936</v>
      </c>
      <c r="CT71" s="38">
        <f t="shared" si="509"/>
        <v>252384351.93349648</v>
      </c>
      <c r="CU71" s="38">
        <f t="shared" si="509"/>
        <v>263282335.51089707</v>
      </c>
      <c r="CV71" s="38">
        <f t="shared" si="509"/>
        <v>298866148.49092573</v>
      </c>
      <c r="CW71" s="38">
        <f t="shared" si="509"/>
        <v>323505569.77376807</v>
      </c>
      <c r="CX71" s="38">
        <f t="shared" si="509"/>
        <v>298726749.70936209</v>
      </c>
      <c r="CY71" s="38">
        <f t="shared" si="509"/>
        <v>321980088.78626746</v>
      </c>
      <c r="CZ71" s="38">
        <f t="shared" si="509"/>
        <v>349130802.69537675</v>
      </c>
      <c r="DA71" s="38">
        <f t="shared" si="509"/>
        <v>377909870.36092019</v>
      </c>
      <c r="DB71" s="38">
        <f t="shared" si="509"/>
        <v>323694363.37285769</v>
      </c>
      <c r="DC71" s="38">
        <f t="shared" si="509"/>
        <v>360526221.39053291</v>
      </c>
      <c r="DD71" s="38">
        <f t="shared" si="509"/>
        <v>400585347.00530601</v>
      </c>
      <c r="DE71" s="38">
        <f t="shared" si="509"/>
        <v>444743542.58152157</v>
      </c>
      <c r="DF71" s="38">
        <f t="shared" si="509"/>
        <v>375320842.02596265</v>
      </c>
      <c r="DG71" s="38">
        <f t="shared" si="509"/>
        <v>388440708.95485914</v>
      </c>
      <c r="DH71" s="38">
        <f t="shared" si="509"/>
        <v>435161361.20918649</v>
      </c>
      <c r="DI71" s="38">
        <f t="shared" si="509"/>
        <v>467260004.11127579</v>
      </c>
      <c r="DJ71" s="38">
        <f t="shared" si="509"/>
        <v>426319903.5308032</v>
      </c>
      <c r="DK71" s="38">
        <f t="shared" si="509"/>
        <v>455907153.35773951</v>
      </c>
      <c r="DL71" s="38">
        <f t="shared" si="509"/>
        <v>490026266.76927924</v>
      </c>
      <c r="DM71" s="38">
        <f t="shared" si="509"/>
        <v>526047035.68860024</v>
      </c>
      <c r="DN71" s="38">
        <f t="shared" si="509"/>
        <v>447678542.88982618</v>
      </c>
      <c r="DO71" s="38">
        <f t="shared" si="509"/>
        <v>492982419.97035849</v>
      </c>
      <c r="DP71" s="38">
        <f t="shared" si="509"/>
        <v>542001237.47283423</v>
      </c>
      <c r="DQ71" s="38">
        <f t="shared" si="509"/>
        <v>595866752.01695657</v>
      </c>
      <c r="DR71" s="39">
        <f t="shared" si="509"/>
        <v>495054845.72965586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S25"/>
  <sheetViews>
    <sheetView workbookViewId="0">
      <pane xSplit="2" ySplit="3" topLeftCell="C4" activePane="bottomRight" state="frozen"/>
      <selection activeCell="C48" sqref="C48"/>
      <selection pane="topRight" activeCell="C48" sqref="C48"/>
      <selection pane="bottomLeft" activeCell="C48" sqref="C48"/>
      <selection pane="bottomRight" activeCell="B8" sqref="B8"/>
    </sheetView>
  </sheetViews>
  <sheetFormatPr defaultRowHeight="14.4" x14ac:dyDescent="0.3"/>
  <cols>
    <col min="1" max="1" width="6.33203125" style="16" customWidth="1"/>
    <col min="2" max="2" width="41.6640625" customWidth="1"/>
    <col min="3" max="123" width="12.6640625" customWidth="1"/>
  </cols>
  <sheetData>
    <row r="1" spans="1:123" ht="18" x14ac:dyDescent="0.35">
      <c r="A1" s="15" t="s">
        <v>224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</row>
    <row r="2" spans="1:123" ht="15" thickBot="1" x14ac:dyDescent="0.35"/>
    <row r="3" spans="1:123" s="4" customFormat="1" ht="19.95" customHeight="1" x14ac:dyDescent="0.3">
      <c r="A3" s="200" t="s">
        <v>34</v>
      </c>
      <c r="B3" s="201" t="s">
        <v>35</v>
      </c>
      <c r="C3" s="202">
        <v>42005</v>
      </c>
      <c r="D3" s="202">
        <v>42036</v>
      </c>
      <c r="E3" s="202">
        <v>42064</v>
      </c>
      <c r="F3" s="202">
        <v>42095</v>
      </c>
      <c r="G3" s="202">
        <v>42125</v>
      </c>
      <c r="H3" s="202">
        <v>42156</v>
      </c>
      <c r="I3" s="202">
        <v>42186</v>
      </c>
      <c r="J3" s="202">
        <v>42217</v>
      </c>
      <c r="K3" s="202">
        <v>42248</v>
      </c>
      <c r="L3" s="202">
        <v>42278</v>
      </c>
      <c r="M3" s="202">
        <v>42309</v>
      </c>
      <c r="N3" s="202">
        <v>42339</v>
      </c>
      <c r="O3" s="202">
        <v>42370</v>
      </c>
      <c r="P3" s="202">
        <v>42401</v>
      </c>
      <c r="Q3" s="202">
        <v>42430</v>
      </c>
      <c r="R3" s="202">
        <v>42461</v>
      </c>
      <c r="S3" s="202">
        <v>42491</v>
      </c>
      <c r="T3" s="202">
        <v>42522</v>
      </c>
      <c r="U3" s="202">
        <v>42552</v>
      </c>
      <c r="V3" s="202">
        <v>42583</v>
      </c>
      <c r="W3" s="202">
        <v>42614</v>
      </c>
      <c r="X3" s="202">
        <v>42644</v>
      </c>
      <c r="Y3" s="202">
        <v>42675</v>
      </c>
      <c r="Z3" s="202">
        <v>42705</v>
      </c>
      <c r="AA3" s="202">
        <v>42736</v>
      </c>
      <c r="AB3" s="202">
        <v>42767</v>
      </c>
      <c r="AC3" s="202">
        <v>42795</v>
      </c>
      <c r="AD3" s="202">
        <v>42826</v>
      </c>
      <c r="AE3" s="202">
        <v>42856</v>
      </c>
      <c r="AF3" s="202">
        <v>42887</v>
      </c>
      <c r="AG3" s="202">
        <v>42917</v>
      </c>
      <c r="AH3" s="202">
        <v>42948</v>
      </c>
      <c r="AI3" s="202">
        <v>42979</v>
      </c>
      <c r="AJ3" s="202">
        <v>43009</v>
      </c>
      <c r="AK3" s="202">
        <v>43040</v>
      </c>
      <c r="AL3" s="202">
        <v>43070</v>
      </c>
      <c r="AM3" s="202">
        <v>43101</v>
      </c>
      <c r="AN3" s="202">
        <v>43132</v>
      </c>
      <c r="AO3" s="202">
        <v>43160</v>
      </c>
      <c r="AP3" s="202">
        <v>43191</v>
      </c>
      <c r="AQ3" s="202">
        <v>43221</v>
      </c>
      <c r="AR3" s="202">
        <v>43252</v>
      </c>
      <c r="AS3" s="202">
        <v>43282</v>
      </c>
      <c r="AT3" s="202">
        <v>43313</v>
      </c>
      <c r="AU3" s="202">
        <v>43344</v>
      </c>
      <c r="AV3" s="202">
        <v>43374</v>
      </c>
      <c r="AW3" s="202">
        <v>43405</v>
      </c>
      <c r="AX3" s="202">
        <v>43435</v>
      </c>
      <c r="AY3" s="202">
        <v>43466</v>
      </c>
      <c r="AZ3" s="202">
        <v>43497</v>
      </c>
      <c r="BA3" s="202">
        <v>43525</v>
      </c>
      <c r="BB3" s="202">
        <v>43556</v>
      </c>
      <c r="BC3" s="202">
        <v>43586</v>
      </c>
      <c r="BD3" s="202">
        <v>43617</v>
      </c>
      <c r="BE3" s="202">
        <v>43647</v>
      </c>
      <c r="BF3" s="202">
        <v>43678</v>
      </c>
      <c r="BG3" s="202">
        <v>43709</v>
      </c>
      <c r="BH3" s="202">
        <v>43739</v>
      </c>
      <c r="BI3" s="202">
        <v>43770</v>
      </c>
      <c r="BJ3" s="202">
        <v>43800</v>
      </c>
      <c r="BK3" s="202">
        <v>43831</v>
      </c>
      <c r="BL3" s="202">
        <v>43862</v>
      </c>
      <c r="BM3" s="202">
        <v>43891</v>
      </c>
      <c r="BN3" s="202">
        <v>43922</v>
      </c>
      <c r="BO3" s="202">
        <v>43952</v>
      </c>
      <c r="BP3" s="202">
        <v>43983</v>
      </c>
      <c r="BQ3" s="202">
        <v>44013</v>
      </c>
      <c r="BR3" s="202">
        <v>44044</v>
      </c>
      <c r="BS3" s="202">
        <v>44075</v>
      </c>
      <c r="BT3" s="202">
        <v>44105</v>
      </c>
      <c r="BU3" s="202">
        <v>44136</v>
      </c>
      <c r="BV3" s="202">
        <v>44166</v>
      </c>
      <c r="BW3" s="202">
        <v>44197</v>
      </c>
      <c r="BX3" s="202">
        <v>44228</v>
      </c>
      <c r="BY3" s="202">
        <v>44256</v>
      </c>
      <c r="BZ3" s="202">
        <v>44287</v>
      </c>
      <c r="CA3" s="202">
        <v>44317</v>
      </c>
      <c r="CB3" s="202">
        <v>44348</v>
      </c>
      <c r="CC3" s="202">
        <v>44378</v>
      </c>
      <c r="CD3" s="202">
        <v>44409</v>
      </c>
      <c r="CE3" s="202">
        <v>44440</v>
      </c>
      <c r="CF3" s="202">
        <v>44470</v>
      </c>
      <c r="CG3" s="202">
        <v>44501</v>
      </c>
      <c r="CH3" s="202">
        <v>44531</v>
      </c>
      <c r="CI3" s="202">
        <v>44562</v>
      </c>
      <c r="CJ3" s="202">
        <v>44593</v>
      </c>
      <c r="CK3" s="202">
        <v>44621</v>
      </c>
      <c r="CL3" s="202">
        <v>44652</v>
      </c>
      <c r="CM3" s="202">
        <v>44682</v>
      </c>
      <c r="CN3" s="202">
        <v>44713</v>
      </c>
      <c r="CO3" s="202">
        <v>44743</v>
      </c>
      <c r="CP3" s="202">
        <v>44774</v>
      </c>
      <c r="CQ3" s="202">
        <v>44805</v>
      </c>
      <c r="CR3" s="202">
        <v>44835</v>
      </c>
      <c r="CS3" s="202">
        <v>44866</v>
      </c>
      <c r="CT3" s="202">
        <v>44896</v>
      </c>
      <c r="CU3" s="202">
        <v>44927</v>
      </c>
      <c r="CV3" s="202">
        <v>44958</v>
      </c>
      <c r="CW3" s="202">
        <v>44986</v>
      </c>
      <c r="CX3" s="202">
        <v>45017</v>
      </c>
      <c r="CY3" s="202">
        <v>45047</v>
      </c>
      <c r="CZ3" s="202">
        <v>45078</v>
      </c>
      <c r="DA3" s="202">
        <v>45108</v>
      </c>
      <c r="DB3" s="202">
        <v>45139</v>
      </c>
      <c r="DC3" s="202">
        <v>45170</v>
      </c>
      <c r="DD3" s="202">
        <v>45200</v>
      </c>
      <c r="DE3" s="202">
        <v>45231</v>
      </c>
      <c r="DF3" s="202">
        <v>45261</v>
      </c>
      <c r="DG3" s="202">
        <v>45292</v>
      </c>
      <c r="DH3" s="202">
        <v>45323</v>
      </c>
      <c r="DI3" s="202">
        <v>45352</v>
      </c>
      <c r="DJ3" s="202">
        <v>45383</v>
      </c>
      <c r="DK3" s="202">
        <v>45413</v>
      </c>
      <c r="DL3" s="202">
        <v>45444</v>
      </c>
      <c r="DM3" s="202">
        <v>45474</v>
      </c>
      <c r="DN3" s="202">
        <v>45505</v>
      </c>
      <c r="DO3" s="202">
        <v>45536</v>
      </c>
      <c r="DP3" s="202">
        <v>45566</v>
      </c>
      <c r="DQ3" s="202">
        <v>45597</v>
      </c>
      <c r="DR3" s="202">
        <v>45627</v>
      </c>
      <c r="DS3" s="210">
        <v>45658</v>
      </c>
    </row>
    <row r="4" spans="1:123" s="4" customFormat="1" ht="18" customHeight="1" x14ac:dyDescent="0.3">
      <c r="A4" s="156">
        <v>100</v>
      </c>
      <c r="B4" s="20" t="s">
        <v>225</v>
      </c>
      <c r="C4" s="9">
        <f>C5+C6+C12</f>
        <v>80000000</v>
      </c>
      <c r="D4" s="9">
        <f t="shared" ref="D4:BO4" si="0">D5+D6+D12</f>
        <v>82432672</v>
      </c>
      <c r="E4" s="9">
        <f t="shared" si="0"/>
        <v>80966512</v>
      </c>
      <c r="F4" s="9">
        <f t="shared" si="0"/>
        <v>131069352</v>
      </c>
      <c r="G4" s="9">
        <f t="shared" si="0"/>
        <v>130082369.48587571</v>
      </c>
      <c r="H4" s="9">
        <f t="shared" si="0"/>
        <v>129823809.40230697</v>
      </c>
      <c r="I4" s="9">
        <f t="shared" si="0"/>
        <v>130293671.74929379</v>
      </c>
      <c r="J4" s="9">
        <f t="shared" si="0"/>
        <v>131158022.06144068</v>
      </c>
      <c r="K4" s="9">
        <f t="shared" si="0"/>
        <v>131115654.56167608</v>
      </c>
      <c r="L4" s="9">
        <f t="shared" si="0"/>
        <v>132532493.89406779</v>
      </c>
      <c r="M4" s="9">
        <f t="shared" si="0"/>
        <v>135673925.20056498</v>
      </c>
      <c r="N4" s="9">
        <f t="shared" si="0"/>
        <v>340033572.98328626</v>
      </c>
      <c r="O4" s="9">
        <f t="shared" si="0"/>
        <v>337842134.04072505</v>
      </c>
      <c r="P4" s="9">
        <f t="shared" si="0"/>
        <v>320823391.84392655</v>
      </c>
      <c r="Q4" s="9">
        <f t="shared" si="0"/>
        <v>308984171.26968366</v>
      </c>
      <c r="R4" s="9">
        <f t="shared" si="0"/>
        <v>299289836.12599629</v>
      </c>
      <c r="S4" s="9">
        <f t="shared" si="0"/>
        <v>290878747.26459891</v>
      </c>
      <c r="T4" s="9">
        <f t="shared" si="0"/>
        <v>283482333.34975713</v>
      </c>
      <c r="U4" s="9">
        <f t="shared" si="0"/>
        <v>277100594.38147086</v>
      </c>
      <c r="V4" s="9">
        <f t="shared" si="0"/>
        <v>267858966.20903397</v>
      </c>
      <c r="W4" s="9">
        <f t="shared" si="0"/>
        <v>257491354.98315263</v>
      </c>
      <c r="X4" s="9">
        <f t="shared" si="0"/>
        <v>249268629.18782684</v>
      </c>
      <c r="Y4" s="9">
        <f t="shared" si="0"/>
        <v>243658699.33015829</v>
      </c>
      <c r="Z4" s="9">
        <f t="shared" si="0"/>
        <v>240008891.9350453</v>
      </c>
      <c r="AA4" s="9">
        <f t="shared" si="0"/>
        <v>238319207.00248784</v>
      </c>
      <c r="AB4" s="9">
        <f t="shared" si="0"/>
        <v>217048832.22426564</v>
      </c>
      <c r="AC4" s="9">
        <f t="shared" si="0"/>
        <v>203136738.87659895</v>
      </c>
      <c r="AD4" s="9">
        <f t="shared" si="0"/>
        <v>192073013.73948789</v>
      </c>
      <c r="AE4" s="9">
        <f t="shared" si="0"/>
        <v>183326124.36113572</v>
      </c>
      <c r="AF4" s="9">
        <f t="shared" si="0"/>
        <v>175924386.72533906</v>
      </c>
      <c r="AG4" s="9">
        <f t="shared" si="0"/>
        <v>169867800.83209801</v>
      </c>
      <c r="AH4" s="9">
        <f t="shared" si="0"/>
        <v>164436091.58105659</v>
      </c>
      <c r="AI4" s="9">
        <f t="shared" si="0"/>
        <v>157505393.29257074</v>
      </c>
      <c r="AJ4" s="9">
        <f t="shared" si="0"/>
        <v>153423063.21464044</v>
      </c>
      <c r="AK4" s="9">
        <f t="shared" si="0"/>
        <v>152755002.14909995</v>
      </c>
      <c r="AL4" s="9">
        <f t="shared" si="0"/>
        <v>404289203.16312587</v>
      </c>
      <c r="AM4" s="9">
        <f t="shared" si="0"/>
        <v>403258717.10417604</v>
      </c>
      <c r="AN4" s="9">
        <f t="shared" si="0"/>
        <v>374531946.16953385</v>
      </c>
      <c r="AO4" s="9">
        <f t="shared" si="0"/>
        <v>354517361.53089166</v>
      </c>
      <c r="AP4" s="9">
        <f t="shared" si="0"/>
        <v>338144582.05891609</v>
      </c>
      <c r="AQ4" s="9">
        <f t="shared" si="0"/>
        <v>326240265.53253382</v>
      </c>
      <c r="AR4" s="9">
        <f t="shared" si="0"/>
        <v>316071419.46981817</v>
      </c>
      <c r="AS4" s="9">
        <f t="shared" si="0"/>
        <v>307638043.8707692</v>
      </c>
      <c r="AT4" s="9">
        <f t="shared" si="0"/>
        <v>303276101.87232888</v>
      </c>
      <c r="AU4" s="9">
        <f t="shared" si="0"/>
        <v>297022848.12286597</v>
      </c>
      <c r="AV4" s="9">
        <f t="shared" si="0"/>
        <v>294133801.44801438</v>
      </c>
      <c r="AW4" s="9">
        <f t="shared" si="0"/>
        <v>295166225.86401808</v>
      </c>
      <c r="AX4" s="9">
        <f t="shared" si="0"/>
        <v>299034372.07126707</v>
      </c>
      <c r="AY4" s="9">
        <f t="shared" si="0"/>
        <v>306849351.18087232</v>
      </c>
      <c r="AZ4" s="9">
        <f t="shared" si="0"/>
        <v>282036477.75642407</v>
      </c>
      <c r="BA4" s="9">
        <f t="shared" si="0"/>
        <v>271907418.88439256</v>
      </c>
      <c r="BB4" s="9">
        <f t="shared" si="0"/>
        <v>266283476.26588491</v>
      </c>
      <c r="BC4" s="9">
        <f t="shared" si="0"/>
        <v>263920747.85720742</v>
      </c>
      <c r="BD4" s="9">
        <f t="shared" si="0"/>
        <v>264082390.18207619</v>
      </c>
      <c r="BE4" s="9">
        <f t="shared" si="0"/>
        <v>266157756.20869142</v>
      </c>
      <c r="BF4" s="9">
        <f t="shared" si="0"/>
        <v>268940228.11713785</v>
      </c>
      <c r="BG4" s="9">
        <f t="shared" si="0"/>
        <v>258310565.20511091</v>
      </c>
      <c r="BH4" s="9">
        <f t="shared" si="0"/>
        <v>263021783.76728123</v>
      </c>
      <c r="BI4" s="9">
        <f t="shared" si="0"/>
        <v>272852679.11077106</v>
      </c>
      <c r="BJ4" s="9">
        <f t="shared" si="0"/>
        <v>286430998.9057765</v>
      </c>
      <c r="BK4" s="9">
        <f t="shared" si="0"/>
        <v>284765065.79388213</v>
      </c>
      <c r="BL4" s="9">
        <f t="shared" si="0"/>
        <v>262393876.70752385</v>
      </c>
      <c r="BM4" s="9">
        <f t="shared" si="0"/>
        <v>259872325.34931526</v>
      </c>
      <c r="BN4" s="9">
        <f t="shared" si="0"/>
        <v>262844001.25719425</v>
      </c>
      <c r="BO4" s="9">
        <f t="shared" si="0"/>
        <v>261032097.73986846</v>
      </c>
      <c r="BP4" s="9">
        <f t="shared" ref="BP4:DS4" si="1">BP5+BP6+BP12</f>
        <v>271575566.3039692</v>
      </c>
      <c r="BQ4" s="9">
        <f t="shared" si="1"/>
        <v>284543701.67165756</v>
      </c>
      <c r="BR4" s="9">
        <f t="shared" si="1"/>
        <v>298400611.24123847</v>
      </c>
      <c r="BS4" s="9">
        <f t="shared" si="1"/>
        <v>284676217.04063582</v>
      </c>
      <c r="BT4" s="9">
        <f t="shared" si="1"/>
        <v>300920909.58612072</v>
      </c>
      <c r="BU4" s="9">
        <f t="shared" si="1"/>
        <v>323698162.42938817</v>
      </c>
      <c r="BV4" s="9">
        <f t="shared" si="1"/>
        <v>351296632.70751435</v>
      </c>
      <c r="BW4" s="9">
        <f t="shared" si="1"/>
        <v>342718162.51965177</v>
      </c>
      <c r="BX4" s="9">
        <f t="shared" si="1"/>
        <v>317181632.94063377</v>
      </c>
      <c r="BY4" s="9">
        <f t="shared" si="1"/>
        <v>317761336.54273212</v>
      </c>
      <c r="BZ4" s="9">
        <f t="shared" si="1"/>
        <v>325170645.85501438</v>
      </c>
      <c r="CA4" s="9">
        <f t="shared" si="1"/>
        <v>318864655.1651473</v>
      </c>
      <c r="CB4" s="9">
        <f t="shared" si="1"/>
        <v>336262577.09365654</v>
      </c>
      <c r="CC4" s="9">
        <f t="shared" si="1"/>
        <v>356706350.14474952</v>
      </c>
      <c r="CD4" s="9">
        <f t="shared" si="1"/>
        <v>378267467.27571464</v>
      </c>
      <c r="CE4" s="9">
        <f t="shared" si="1"/>
        <v>354970925.66148722</v>
      </c>
      <c r="CF4" s="9">
        <f t="shared" si="1"/>
        <v>379541010.08735245</v>
      </c>
      <c r="CG4" s="9">
        <f t="shared" si="1"/>
        <v>412257679.93820292</v>
      </c>
      <c r="CH4" s="9">
        <f t="shared" si="1"/>
        <v>451037935.86190468</v>
      </c>
      <c r="CI4" s="9">
        <f t="shared" si="1"/>
        <v>432671015.07160848</v>
      </c>
      <c r="CJ4" s="9">
        <f t="shared" si="1"/>
        <v>400742301.07771927</v>
      </c>
      <c r="CK4" s="9">
        <f t="shared" si="1"/>
        <v>404023789.21134651</v>
      </c>
      <c r="CL4" s="9">
        <f t="shared" si="1"/>
        <v>415427008.3141253</v>
      </c>
      <c r="CM4" s="9">
        <f t="shared" si="1"/>
        <v>402334068.6340878</v>
      </c>
      <c r="CN4" s="9">
        <f t="shared" si="1"/>
        <v>426444288.86788517</v>
      </c>
      <c r="CO4" s="9">
        <f t="shared" si="1"/>
        <v>454201382.62923419</v>
      </c>
      <c r="CP4" s="9">
        <f t="shared" si="1"/>
        <v>483297024.63318574</v>
      </c>
      <c r="CQ4" s="9">
        <f t="shared" si="1"/>
        <v>448724173.44571745</v>
      </c>
      <c r="CR4" s="9">
        <f t="shared" si="1"/>
        <v>481429805.14953691</v>
      </c>
      <c r="CS4" s="9">
        <f t="shared" si="1"/>
        <v>523842828.98031962</v>
      </c>
      <c r="CT4" s="9">
        <f t="shared" si="1"/>
        <v>573521483.69388914</v>
      </c>
      <c r="CU4" s="9">
        <f t="shared" si="1"/>
        <v>543071792.25349617</v>
      </c>
      <c r="CV4" s="9">
        <f t="shared" si="1"/>
        <v>509479373.61749691</v>
      </c>
      <c r="CW4" s="9">
        <f t="shared" si="1"/>
        <v>517300603.32904226</v>
      </c>
      <c r="CX4" s="9">
        <f t="shared" si="1"/>
        <v>534806547.37275124</v>
      </c>
      <c r="CY4" s="9">
        <f t="shared" si="1"/>
        <v>514172645.5168494</v>
      </c>
      <c r="CZ4" s="9">
        <f t="shared" si="1"/>
        <v>547386839.23359644</v>
      </c>
      <c r="DA4" s="9">
        <f t="shared" si="1"/>
        <v>585023143.59950984</v>
      </c>
      <c r="DB4" s="9">
        <f t="shared" si="1"/>
        <v>624287801.72185755</v>
      </c>
      <c r="DC4" s="9">
        <f t="shared" si="1"/>
        <v>574261055.38704908</v>
      </c>
      <c r="DD4" s="9">
        <f t="shared" si="1"/>
        <v>617905353.14279103</v>
      </c>
      <c r="DE4" s="9">
        <f t="shared" si="1"/>
        <v>673172691.56703091</v>
      </c>
      <c r="DF4" s="9">
        <f t="shared" si="1"/>
        <v>737261722.30537558</v>
      </c>
      <c r="DG4" s="9">
        <f t="shared" si="1"/>
        <v>689868800.17979574</v>
      </c>
      <c r="DH4" s="9">
        <f t="shared" si="1"/>
        <v>648112487.12617397</v>
      </c>
      <c r="DI4" s="9">
        <f t="shared" si="1"/>
        <v>659626089.05315793</v>
      </c>
      <c r="DJ4" s="9">
        <f t="shared" si="1"/>
        <v>682172184.98881888</v>
      </c>
      <c r="DK4" s="9">
        <f t="shared" si="1"/>
        <v>645630739.38838553</v>
      </c>
      <c r="DL4" s="9">
        <f t="shared" si="1"/>
        <v>686817373.76103342</v>
      </c>
      <c r="DM4" s="9">
        <f t="shared" si="1"/>
        <v>733135086.16733229</v>
      </c>
      <c r="DN4" s="9">
        <f t="shared" si="1"/>
        <v>781354454.08141255</v>
      </c>
      <c r="DO4" s="9">
        <f t="shared" si="1"/>
        <v>707993986.88882756</v>
      </c>
      <c r="DP4" s="9">
        <f t="shared" si="1"/>
        <v>761301961.82078648</v>
      </c>
      <c r="DQ4" s="9">
        <f t="shared" si="1"/>
        <v>827912308.35944891</v>
      </c>
      <c r="DR4" s="9">
        <f t="shared" si="1"/>
        <v>904762281.98118544</v>
      </c>
      <c r="DS4" s="10">
        <f t="shared" si="1"/>
        <v>829331692.56768882</v>
      </c>
    </row>
    <row r="5" spans="1:123" s="4" customFormat="1" ht="18" customHeight="1" x14ac:dyDescent="0.3">
      <c r="A5" s="155">
        <v>110</v>
      </c>
      <c r="B5" s="22" t="s">
        <v>226</v>
      </c>
      <c r="C5" s="13">
        <v>5000000</v>
      </c>
      <c r="D5" s="13">
        <f>CF!D69</f>
        <v>15340432</v>
      </c>
      <c r="E5" s="13">
        <f>CF!E69</f>
        <v>21530992</v>
      </c>
      <c r="F5" s="13">
        <f>CF!F69</f>
        <v>75587712</v>
      </c>
      <c r="G5" s="13">
        <f>CF!G69</f>
        <v>72341369.485875711</v>
      </c>
      <c r="H5" s="13">
        <f>CF!H69</f>
        <v>68474109.402306974</v>
      </c>
      <c r="I5" s="13">
        <f>CF!I69</f>
        <v>65256821.749293789</v>
      </c>
      <c r="J5" s="13">
        <f>CF!J69</f>
        <v>62434022.061440676</v>
      </c>
      <c r="K5" s="13">
        <f>CF!K69</f>
        <v>60273504.561676078</v>
      </c>
      <c r="L5" s="13">
        <f>CF!L69</f>
        <v>59258393.894067794</v>
      </c>
      <c r="M5" s="13">
        <f>CF!M69</f>
        <v>57928175.200564966</v>
      </c>
      <c r="N5" s="13">
        <f>CF!N69</f>
        <v>205854922.98328626</v>
      </c>
      <c r="O5" s="13">
        <f>CF!O69</f>
        <v>197756522.92961395</v>
      </c>
      <c r="P5" s="13">
        <f>CF!P69</f>
        <v>193129263.22170436</v>
      </c>
      <c r="Q5" s="13">
        <f>CF!Q69</f>
        <v>193642304.33635032</v>
      </c>
      <c r="R5" s="13">
        <f>CF!R69</f>
        <v>172176707.48155183</v>
      </c>
      <c r="S5" s="13">
        <f>CF!S69</f>
        <v>163304193.24237669</v>
      </c>
      <c r="T5" s="13">
        <f>CF!T69</f>
        <v>153978685.54975709</v>
      </c>
      <c r="U5" s="13">
        <f>CF!U69</f>
        <v>65564069.903693065</v>
      </c>
      <c r="V5" s="13">
        <f>CF!V69</f>
        <v>57622898.386811718</v>
      </c>
      <c r="W5" s="13">
        <f>CF!W69</f>
        <v>50423836.016485922</v>
      </c>
      <c r="X5" s="13">
        <f>CF!X69</f>
        <v>44954527.476715676</v>
      </c>
      <c r="Y5" s="13">
        <f>CF!Y69</f>
        <v>39607225.274602681</v>
      </c>
      <c r="Z5" s="13">
        <f>CF!Z69</f>
        <v>34040604.635045238</v>
      </c>
      <c r="AA5" s="13">
        <f>CF!AA69</f>
        <v>29500060.358043343</v>
      </c>
      <c r="AB5" s="13">
        <f>CF!AB69</f>
        <v>27165689.047376677</v>
      </c>
      <c r="AC5" s="13">
        <f>CF!AC69</f>
        <v>33469784.307265565</v>
      </c>
      <c r="AD5" s="13">
        <f>CF!AD69</f>
        <v>35452146.293710008</v>
      </c>
      <c r="AE5" s="13">
        <f>CF!AE69</f>
        <v>29332277.549913399</v>
      </c>
      <c r="AF5" s="13">
        <f>CF!AF69</f>
        <v>22900513.182672344</v>
      </c>
      <c r="AG5" s="13">
        <f>CF!AG69</f>
        <v>17674943.518986858</v>
      </c>
      <c r="AH5" s="13">
        <f>CF!AH69</f>
        <v>13074250.497500986</v>
      </c>
      <c r="AI5" s="13">
        <f>CF!AI69</f>
        <v>9197881.0625706688</v>
      </c>
      <c r="AJ5" s="13">
        <f>CF!AJ69</f>
        <v>7475094.6431959197</v>
      </c>
      <c r="AK5" s="13">
        <f>CF!AK69</f>
        <v>6248479.4172109962</v>
      </c>
      <c r="AL5" s="13">
        <f>CF!AL69</f>
        <v>255000813.64679253</v>
      </c>
      <c r="AM5" s="13">
        <f>CF!AM69</f>
        <v>250215761.53039816</v>
      </c>
      <c r="AN5" s="13">
        <f>CF!AN69</f>
        <v>145619807.32331151</v>
      </c>
      <c r="AO5" s="13">
        <f>CF!AO69</f>
        <v>148421269.25689155</v>
      </c>
      <c r="AP5" s="13">
        <f>CF!AP69</f>
        <v>145884442.84513825</v>
      </c>
      <c r="AQ5" s="13">
        <f>CF!AQ69</f>
        <v>137499444.89364484</v>
      </c>
      <c r="AR5" s="13">
        <f>CF!AR69</f>
        <v>128755856.31981809</v>
      </c>
      <c r="AS5" s="13">
        <f>CF!AS69</f>
        <v>121570465.65965801</v>
      </c>
      <c r="AT5" s="13">
        <f>CF!AT69</f>
        <v>115123175.26677328</v>
      </c>
      <c r="AU5" s="13">
        <f>CF!AU69</f>
        <v>109266388.82286593</v>
      </c>
      <c r="AV5" s="13">
        <f>CF!AV69</f>
        <v>105887446.70356987</v>
      </c>
      <c r="AW5" s="13">
        <f>CF!AW69</f>
        <v>103239069.7751292</v>
      </c>
      <c r="AX5" s="13">
        <f>CF!AX69</f>
        <v>101121871.48793371</v>
      </c>
      <c r="AY5" s="13">
        <f>CF!AY69</f>
        <v>100498981.91420566</v>
      </c>
      <c r="AZ5" s="13">
        <f>CF!AZ69</f>
        <v>98284853.206424117</v>
      </c>
      <c r="BA5" s="13">
        <f>CF!BA69</f>
        <v>106553289.88855925</v>
      </c>
      <c r="BB5" s="13">
        <f>CF!BB69</f>
        <v>112409734.08671826</v>
      </c>
      <c r="BC5" s="13">
        <f>CF!BC69</f>
        <v>108796595.56033245</v>
      </c>
      <c r="BD5" s="13">
        <f>CF!BD69</f>
        <v>105535369.20811787</v>
      </c>
      <c r="BE5" s="13">
        <f>CF!BE69</f>
        <v>103956524.04202476</v>
      </c>
      <c r="BF5" s="13">
        <f>CF!BF69</f>
        <v>103084784.75776288</v>
      </c>
      <c r="BG5" s="13">
        <f>CF!BG69</f>
        <v>91577020.840527624</v>
      </c>
      <c r="BH5" s="13">
        <f>CF!BH69</f>
        <v>94253425.819364592</v>
      </c>
      <c r="BI5" s="13">
        <f>CF!BI69</f>
        <v>98348027.32952112</v>
      </c>
      <c r="BJ5" s="13">
        <f>CF!BJ69</f>
        <v>104107970.6505682</v>
      </c>
      <c r="BK5" s="13">
        <f>CF!BK69</f>
        <v>93698291.002215475</v>
      </c>
      <c r="BL5" s="13">
        <f>CF!BL69</f>
        <v>26903331.738773867</v>
      </c>
      <c r="BM5" s="13">
        <f>CF!BM69</f>
        <v>39280514.380565301</v>
      </c>
      <c r="BN5" s="13">
        <f>CF!BN69</f>
        <v>46986984.382194296</v>
      </c>
      <c r="BO5" s="13">
        <f>CF!BO69</f>
        <v>44300537.864868492</v>
      </c>
      <c r="BP5" s="13">
        <f>CF!BP69</f>
        <v>51081464.678969234</v>
      </c>
      <c r="BQ5" s="13">
        <f>CF!BQ69</f>
        <v>59991033.671657547</v>
      </c>
      <c r="BR5" s="13">
        <f>CF!BR69</f>
        <v>69789376.86623852</v>
      </c>
      <c r="BS5" s="13">
        <f>CF!BS69</f>
        <v>55558711.790635869</v>
      </c>
      <c r="BT5" s="13">
        <f>CF!BT69</f>
        <v>69817010.336120784</v>
      </c>
      <c r="BU5" s="13">
        <f>CF!BU69</f>
        <v>85871475.179388195</v>
      </c>
      <c r="BV5" s="13">
        <f>CF!BV69</f>
        <v>104082935.83251438</v>
      </c>
      <c r="BW5" s="13">
        <f>CF!BW69</f>
        <v>84933357.51965183</v>
      </c>
      <c r="BX5" s="13">
        <f>CF!BX69</f>
        <v>87786790.366633818</v>
      </c>
      <c r="BY5" s="13">
        <f>CF!BY69</f>
        <v>107503924.4047322</v>
      </c>
      <c r="BZ5" s="13">
        <f>CF!BZ69</f>
        <v>120684094.85901442</v>
      </c>
      <c r="CA5" s="13">
        <f>CF!CA69</f>
        <v>112800888.06814738</v>
      </c>
      <c r="CB5" s="13">
        <f>CF!CB69</f>
        <v>124835914.63465661</v>
      </c>
      <c r="CC5" s="13">
        <f>CF!CC69</f>
        <v>139548024.35274965</v>
      </c>
      <c r="CD5" s="13">
        <f>CF!CD69</f>
        <v>155377478.1507147</v>
      </c>
      <c r="CE5" s="13">
        <f>CF!CE69</f>
        <v>130774488.85548733</v>
      </c>
      <c r="CF5" s="13">
        <f>CF!CF69</f>
        <v>152194285.74535257</v>
      </c>
      <c r="CG5" s="13">
        <f>CF!CG69</f>
        <v>175860380.52420306</v>
      </c>
      <c r="CH5" s="13">
        <f>CF!CH69</f>
        <v>202271149.63690484</v>
      </c>
      <c r="CI5" s="13">
        <f>CF!CI69</f>
        <v>170059670.15160865</v>
      </c>
      <c r="CJ5" s="13">
        <f>CF!CJ69</f>
        <v>145741883.73971945</v>
      </c>
      <c r="CK5" s="13">
        <f>CF!CK69</f>
        <v>174391291.48934665</v>
      </c>
      <c r="CL5" s="13">
        <f>CF!CL69</f>
        <v>193781150.99412549</v>
      </c>
      <c r="CM5" s="13">
        <f>CF!CM69</f>
        <v>179176337.52208802</v>
      </c>
      <c r="CN5" s="13">
        <f>CF!CN69</f>
        <v>196876212.20388538</v>
      </c>
      <c r="CO5" s="13">
        <f>CF!CO69</f>
        <v>217783853.79723439</v>
      </c>
      <c r="CP5" s="13">
        <f>CF!CP69</f>
        <v>240030043.63318589</v>
      </c>
      <c r="CQ5" s="13">
        <f>CF!CQ69</f>
        <v>203877019.66971761</v>
      </c>
      <c r="CR5" s="13">
        <f>CF!CR69</f>
        <v>232806945.51753712</v>
      </c>
      <c r="CS5" s="13">
        <f>CF!CS69</f>
        <v>264418557.63631979</v>
      </c>
      <c r="CT5" s="13">
        <f>CF!CT69</f>
        <v>299343841.09388936</v>
      </c>
      <c r="CU5" s="13">
        <f>CF!CU69</f>
        <v>252384351.93349648</v>
      </c>
      <c r="CV5" s="13">
        <f>CF!CV69</f>
        <v>263282335.51089707</v>
      </c>
      <c r="CW5" s="13">
        <f>CF!CW69</f>
        <v>298866148.49092573</v>
      </c>
      <c r="CX5" s="13">
        <f>CF!CX69</f>
        <v>323505569.77376807</v>
      </c>
      <c r="CY5" s="13">
        <f>CF!CY69</f>
        <v>298726749.70936209</v>
      </c>
      <c r="CZ5" s="13">
        <f>CF!CZ69</f>
        <v>321980088.78626746</v>
      </c>
      <c r="DA5" s="13">
        <f>CF!DA69</f>
        <v>349130802.69537675</v>
      </c>
      <c r="DB5" s="13">
        <f>CF!DB69</f>
        <v>377909870.36092019</v>
      </c>
      <c r="DC5" s="13">
        <f>CF!DC69</f>
        <v>323694363.37285769</v>
      </c>
      <c r="DD5" s="13">
        <f>CF!DD69</f>
        <v>360526221.39053291</v>
      </c>
      <c r="DE5" s="13">
        <f>CF!DE69</f>
        <v>400585347.00530601</v>
      </c>
      <c r="DF5" s="13">
        <f>CF!DF69</f>
        <v>444743542.58152157</v>
      </c>
      <c r="DG5" s="13">
        <f>CF!DG69</f>
        <v>375320842.02596265</v>
      </c>
      <c r="DH5" s="13">
        <f>CF!DH69</f>
        <v>388440708.95485914</v>
      </c>
      <c r="DI5" s="13">
        <f>CF!DI69</f>
        <v>435161361.20918649</v>
      </c>
      <c r="DJ5" s="13">
        <f>CF!DJ69</f>
        <v>467260004.11127579</v>
      </c>
      <c r="DK5" s="13">
        <f>CF!DK69</f>
        <v>426319903.5308032</v>
      </c>
      <c r="DL5" s="13">
        <f>CF!DL69</f>
        <v>455907153.35773951</v>
      </c>
      <c r="DM5" s="13">
        <f>CF!DM69</f>
        <v>490026266.76927924</v>
      </c>
      <c r="DN5" s="13">
        <f>CF!DN69</f>
        <v>526047035.68860024</v>
      </c>
      <c r="DO5" s="13">
        <f>CF!DO69</f>
        <v>447678542.88982618</v>
      </c>
      <c r="DP5" s="13">
        <f>CF!DP69</f>
        <v>492982419.97035849</v>
      </c>
      <c r="DQ5" s="13">
        <f>CF!DQ69</f>
        <v>542001237.47283423</v>
      </c>
      <c r="DR5" s="13">
        <f>CF!DR69</f>
        <v>595866752.01695657</v>
      </c>
      <c r="DS5" s="14">
        <f>CF!DR71</f>
        <v>495054845.72965586</v>
      </c>
    </row>
    <row r="6" spans="1:123" s="4" customFormat="1" ht="18" customHeight="1" x14ac:dyDescent="0.3">
      <c r="A6" s="155">
        <v>120</v>
      </c>
      <c r="B6" s="22" t="s">
        <v>227</v>
      </c>
      <c r="C6" s="13">
        <f>SUM(C7:C11)</f>
        <v>75000000</v>
      </c>
      <c r="D6" s="13">
        <f t="shared" ref="D6:BO6" si="2">SUM(D7:D11)</f>
        <v>67092240</v>
      </c>
      <c r="E6" s="13">
        <f t="shared" si="2"/>
        <v>59435520</v>
      </c>
      <c r="F6" s="13">
        <f t="shared" si="2"/>
        <v>55481640</v>
      </c>
      <c r="G6" s="13">
        <f t="shared" si="2"/>
        <v>57741000</v>
      </c>
      <c r="H6" s="13">
        <f t="shared" si="2"/>
        <v>61349700</v>
      </c>
      <c r="I6" s="13">
        <f t="shared" si="2"/>
        <v>65036850</v>
      </c>
      <c r="J6" s="13">
        <f t="shared" si="2"/>
        <v>68724000</v>
      </c>
      <c r="K6" s="13">
        <f t="shared" si="2"/>
        <v>70842150</v>
      </c>
      <c r="L6" s="13">
        <f t="shared" si="2"/>
        <v>73274100</v>
      </c>
      <c r="M6" s="13">
        <f t="shared" si="2"/>
        <v>77745750</v>
      </c>
      <c r="N6" s="13">
        <f t="shared" si="2"/>
        <v>84178650</v>
      </c>
      <c r="O6" s="13">
        <f t="shared" si="2"/>
        <v>91474500</v>
      </c>
      <c r="P6" s="13">
        <f t="shared" si="2"/>
        <v>80471906.400000006</v>
      </c>
      <c r="Q6" s="13">
        <f t="shared" si="2"/>
        <v>69508533.600000009</v>
      </c>
      <c r="R6" s="13">
        <f t="shared" si="2"/>
        <v>62668684.20000001</v>
      </c>
      <c r="S6" s="13">
        <f t="shared" si="2"/>
        <v>65352331.800000019</v>
      </c>
      <c r="T6" s="13">
        <f t="shared" si="2"/>
        <v>69503647.800000012</v>
      </c>
      <c r="U6" s="13">
        <f t="shared" si="2"/>
        <v>73758746.700000018</v>
      </c>
      <c r="V6" s="13">
        <f t="shared" si="2"/>
        <v>78013845.600000009</v>
      </c>
      <c r="W6" s="13">
        <f t="shared" si="2"/>
        <v>80400852.300000012</v>
      </c>
      <c r="X6" s="13">
        <f t="shared" si="2"/>
        <v>83202990.600000024</v>
      </c>
      <c r="Y6" s="13">
        <f t="shared" si="2"/>
        <v>88495918.50000003</v>
      </c>
      <c r="Z6" s="13">
        <f t="shared" si="2"/>
        <v>95968287.300000042</v>
      </c>
      <c r="AA6" s="13">
        <f t="shared" si="2"/>
        <v>104374702.20000005</v>
      </c>
      <c r="AB6" s="13">
        <f t="shared" si="2"/>
        <v>90994254.288000062</v>
      </c>
      <c r="AC6" s="13">
        <f t="shared" si="2"/>
        <v>76333621.236000061</v>
      </c>
      <c r="AD6" s="13">
        <f t="shared" si="2"/>
        <v>68843089.668000072</v>
      </c>
      <c r="AE6" s="13">
        <f t="shared" si="2"/>
        <v>71771624.589000076</v>
      </c>
      <c r="AF6" s="13">
        <f t="shared" si="2"/>
        <v>76357206.876000062</v>
      </c>
      <c r="AG6" s="13">
        <f t="shared" si="2"/>
        <v>81081746.202000052</v>
      </c>
      <c r="AH6" s="13">
        <f t="shared" si="2"/>
        <v>85806285.528000057</v>
      </c>
      <c r="AI6" s="13">
        <f t="shared" si="2"/>
        <v>88307512.230000064</v>
      </c>
      <c r="AJ6" s="13">
        <f t="shared" si="2"/>
        <v>91503524.127000064</v>
      </c>
      <c r="AK6" s="13">
        <f t="shared" si="2"/>
        <v>97617633.843000054</v>
      </c>
      <c r="AL6" s="13">
        <f t="shared" si="2"/>
        <v>105955056.18300004</v>
      </c>
      <c r="AM6" s="13">
        <f t="shared" si="2"/>
        <v>115265177.79600006</v>
      </c>
      <c r="AN6" s="13">
        <f t="shared" si="2"/>
        <v>96689916.624000072</v>
      </c>
      <c r="AO6" s="13">
        <f t="shared" si="2"/>
        <v>81096092.274000078</v>
      </c>
      <c r="AP6" s="13">
        <f t="shared" si="2"/>
        <v>74482361.436000079</v>
      </c>
      <c r="AQ6" s="13">
        <f t="shared" si="2"/>
        <v>77351931.750000089</v>
      </c>
      <c r="AR6" s="13">
        <f t="shared" si="2"/>
        <v>82315563.150000095</v>
      </c>
      <c r="AS6" s="13">
        <f t="shared" si="2"/>
        <v>87456467.100000083</v>
      </c>
      <c r="AT6" s="13">
        <f t="shared" si="2"/>
        <v>92597371.050000072</v>
      </c>
      <c r="AU6" s="13">
        <f t="shared" si="2"/>
        <v>95256459.300000072</v>
      </c>
      <c r="AV6" s="13">
        <f t="shared" si="2"/>
        <v>98801910.300000072</v>
      </c>
      <c r="AW6" s="13">
        <f t="shared" si="2"/>
        <v>105538267.20000006</v>
      </c>
      <c r="AX6" s="13">
        <f t="shared" si="2"/>
        <v>114579167.25000006</v>
      </c>
      <c r="AY6" s="13">
        <f t="shared" si="2"/>
        <v>124683702.60000005</v>
      </c>
      <c r="AZ6" s="13">
        <f t="shared" si="2"/>
        <v>103751624.55000004</v>
      </c>
      <c r="BA6" s="13">
        <f t="shared" si="2"/>
        <v>87020795.662500039</v>
      </c>
      <c r="BB6" s="13">
        <f t="shared" si="2"/>
        <v>77207075.512500033</v>
      </c>
      <c r="BC6" s="13">
        <f t="shared" si="2"/>
        <v>80124152.296875045</v>
      </c>
      <c r="BD6" s="13">
        <f t="shared" si="2"/>
        <v>85213687.64062506</v>
      </c>
      <c r="BE6" s="13">
        <f t="shared" si="2"/>
        <v>90534565.50000006</v>
      </c>
      <c r="BF6" s="13">
        <f t="shared" si="2"/>
        <v>95855443.35937506</v>
      </c>
      <c r="BG6" s="13">
        <f t="shared" si="2"/>
        <v>98400211.03125006</v>
      </c>
      <c r="BH6" s="13">
        <f t="shared" si="2"/>
        <v>102101691.28125006</v>
      </c>
      <c r="BI6" s="13">
        <f t="shared" si="2"/>
        <v>109504651.78125006</v>
      </c>
      <c r="BJ6" s="13">
        <f t="shared" si="2"/>
        <v>118989694.92187506</v>
      </c>
      <c r="BK6" s="13">
        <f t="shared" si="2"/>
        <v>129400108.12500006</v>
      </c>
      <c r="BL6" s="13">
        <f t="shared" si="2"/>
        <v>110490544.96875006</v>
      </c>
      <c r="BM6" s="13">
        <f t="shared" si="2"/>
        <v>98341810.96875006</v>
      </c>
      <c r="BN6" s="13">
        <f t="shared" si="2"/>
        <v>96357016.87500006</v>
      </c>
      <c r="BO6" s="13">
        <f t="shared" si="2"/>
        <v>99981559.87500006</v>
      </c>
      <c r="BP6" s="13">
        <f t="shared" ref="BP6:DS6" si="3">SUM(BP7:BP11)</f>
        <v>106494101.62500006</v>
      </c>
      <c r="BQ6" s="13">
        <f t="shared" si="3"/>
        <v>113302668.00000006</v>
      </c>
      <c r="BR6" s="13">
        <f t="shared" si="3"/>
        <v>120111234.37500006</v>
      </c>
      <c r="BS6" s="13">
        <f t="shared" si="3"/>
        <v>123367505.25000006</v>
      </c>
      <c r="BT6" s="13">
        <f t="shared" si="3"/>
        <v>128103899.25000006</v>
      </c>
      <c r="BU6" s="13">
        <f t="shared" si="3"/>
        <v>137576687.25000006</v>
      </c>
      <c r="BV6" s="13">
        <f t="shared" si="3"/>
        <v>149713696.87500006</v>
      </c>
      <c r="BW6" s="13">
        <f t="shared" si="3"/>
        <v>163034805.00000006</v>
      </c>
      <c r="BX6" s="13">
        <f t="shared" si="3"/>
        <v>137394842.57400006</v>
      </c>
      <c r="BY6" s="13">
        <f t="shared" si="3"/>
        <v>121007412.13800006</v>
      </c>
      <c r="BZ6" s="13">
        <f t="shared" si="3"/>
        <v>117986550.99600005</v>
      </c>
      <c r="CA6" s="13">
        <f t="shared" si="3"/>
        <v>122313767.09700003</v>
      </c>
      <c r="CB6" s="13">
        <f t="shared" si="3"/>
        <v>130426662.45900001</v>
      </c>
      <c r="CC6" s="13">
        <f t="shared" si="3"/>
        <v>138908325.792</v>
      </c>
      <c r="CD6" s="13">
        <f t="shared" si="3"/>
        <v>147389989.125</v>
      </c>
      <c r="CE6" s="13">
        <f t="shared" si="3"/>
        <v>151446436.80599999</v>
      </c>
      <c r="CF6" s="13">
        <f t="shared" si="3"/>
        <v>157346724.34200001</v>
      </c>
      <c r="CG6" s="13">
        <f t="shared" si="3"/>
        <v>169147299.41399997</v>
      </c>
      <c r="CH6" s="13">
        <f t="shared" si="3"/>
        <v>184266786.22499996</v>
      </c>
      <c r="CI6" s="13">
        <f t="shared" si="3"/>
        <v>200861344.91999996</v>
      </c>
      <c r="CJ6" s="13">
        <f t="shared" si="3"/>
        <v>166000417.33799994</v>
      </c>
      <c r="CK6" s="13">
        <f t="shared" si="3"/>
        <v>143882497.72199994</v>
      </c>
      <c r="CL6" s="13">
        <f t="shared" si="3"/>
        <v>139145857.31999993</v>
      </c>
      <c r="CM6" s="13">
        <f t="shared" si="3"/>
        <v>143907731.11199993</v>
      </c>
      <c r="CN6" s="13">
        <f t="shared" si="3"/>
        <v>153568076.66399992</v>
      </c>
      <c r="CO6" s="13">
        <f t="shared" si="3"/>
        <v>163667528.83199996</v>
      </c>
      <c r="CP6" s="13">
        <f t="shared" si="3"/>
        <v>173766980.99999997</v>
      </c>
      <c r="CQ6" s="13">
        <f t="shared" si="3"/>
        <v>178597153.77599996</v>
      </c>
      <c r="CR6" s="13">
        <f t="shared" si="3"/>
        <v>185622859.63199991</v>
      </c>
      <c r="CS6" s="13">
        <f t="shared" si="3"/>
        <v>199674271.34399992</v>
      </c>
      <c r="CT6" s="13">
        <f t="shared" si="3"/>
        <v>217677642.5999999</v>
      </c>
      <c r="CU6" s="13">
        <f t="shared" si="3"/>
        <v>237437440.31999987</v>
      </c>
      <c r="CV6" s="13">
        <f t="shared" si="3"/>
        <v>196197038.1065999</v>
      </c>
      <c r="CW6" s="13">
        <f t="shared" si="3"/>
        <v>170017788.1714499</v>
      </c>
      <c r="CX6" s="13">
        <f t="shared" si="3"/>
        <v>164467644.26564988</v>
      </c>
      <c r="CY6" s="13">
        <f t="shared" si="3"/>
        <v>170195895.80748737</v>
      </c>
      <c r="CZ6" s="13">
        <f t="shared" si="3"/>
        <v>181740083.78066233</v>
      </c>
      <c r="DA6" s="13">
        <f t="shared" si="3"/>
        <v>193809007.5707998</v>
      </c>
      <c r="DB6" s="13">
        <f t="shared" si="3"/>
        <v>205877931.36093733</v>
      </c>
      <c r="DC6" s="13">
        <f t="shared" si="3"/>
        <v>211650025.34752482</v>
      </c>
      <c r="DD6" s="13">
        <f t="shared" si="3"/>
        <v>220045798.41892481</v>
      </c>
      <c r="DE6" s="13">
        <f t="shared" si="3"/>
        <v>236837344.56172484</v>
      </c>
      <c r="DF6" s="13">
        <f t="shared" si="3"/>
        <v>258351513.05718735</v>
      </c>
      <c r="DG6" s="13">
        <f t="shared" si="3"/>
        <v>281964624.82049984</v>
      </c>
      <c r="DH6" s="13">
        <f t="shared" si="3"/>
        <v>228671778.17131484</v>
      </c>
      <c r="DI6" s="13">
        <f t="shared" si="3"/>
        <v>195048061.17730483</v>
      </c>
      <c r="DJ6" s="13">
        <f t="shared" si="3"/>
        <v>187078847.54420987</v>
      </c>
      <c r="DK6" s="13">
        <f t="shared" si="3"/>
        <v>193060835.85758236</v>
      </c>
      <c r="DL6" s="13">
        <f t="shared" si="3"/>
        <v>206243553.73662731</v>
      </c>
      <c r="DM6" s="13">
        <f t="shared" si="3"/>
        <v>220025486.06471983</v>
      </c>
      <c r="DN6" s="13">
        <f t="shared" si="3"/>
        <v>233807418.39281228</v>
      </c>
      <c r="DO6" s="13">
        <f t="shared" si="3"/>
        <v>240398777.33233476</v>
      </c>
      <c r="DP6" s="13">
        <f t="shared" si="3"/>
        <v>249986208.51709476</v>
      </c>
      <c r="DQ6" s="13">
        <f t="shared" si="3"/>
        <v>269161070.88661474</v>
      </c>
      <c r="DR6" s="13">
        <f t="shared" si="3"/>
        <v>293728863.29756224</v>
      </c>
      <c r="DS6" s="14">
        <f t="shared" si="3"/>
        <v>320693513.50469971</v>
      </c>
    </row>
    <row r="7" spans="1:123" s="57" customFormat="1" ht="18" customHeight="1" x14ac:dyDescent="0.3">
      <c r="A7" s="203">
        <v>121</v>
      </c>
      <c r="B7" s="204" t="s">
        <v>228</v>
      </c>
      <c r="C7" s="205">
        <v>75000000</v>
      </c>
      <c r="D7" s="205">
        <f>MAX(C7-C16+PL!C4-CF!C5,0)</f>
        <v>67092240</v>
      </c>
      <c r="E7" s="205">
        <f>MAX(D7-D16+PL!D4-CF!D5,0)</f>
        <v>59435520</v>
      </c>
      <c r="F7" s="205">
        <f>MAX(E7-E16+PL!E4-CF!E5,0)</f>
        <v>55481640</v>
      </c>
      <c r="G7" s="205">
        <f>MAX(F7-F16+PL!F4-CF!F5,0)</f>
        <v>57741000</v>
      </c>
      <c r="H7" s="205">
        <f>MAX(G7-G16+PL!G4-CF!G5,0)</f>
        <v>61349700</v>
      </c>
      <c r="I7" s="205">
        <f>MAX(H7-H16+PL!H4-CF!H5,0)</f>
        <v>65036850</v>
      </c>
      <c r="J7" s="205">
        <f>MAX(I7-I16+PL!I4-CF!I5,0)</f>
        <v>68724000</v>
      </c>
      <c r="K7" s="205">
        <f>MAX(J7-J16+PL!J4-CF!J5,0)</f>
        <v>70842150</v>
      </c>
      <c r="L7" s="205">
        <f>MAX(K7-K16+PL!K4-CF!K5,0)</f>
        <v>73274100</v>
      </c>
      <c r="M7" s="205">
        <f>MAX(L7-L16+PL!L4-CF!L5,0)</f>
        <v>77745750</v>
      </c>
      <c r="N7" s="205">
        <f>MAX(M7-M16+PL!M4-CF!M5,0)</f>
        <v>84178650</v>
      </c>
      <c r="O7" s="205">
        <f>MAX(N7-N16+PL!N4-CF!N5,0)</f>
        <v>91474500</v>
      </c>
      <c r="P7" s="205">
        <f>MAX(O7-O16+PL!O4-CF!O5,0)</f>
        <v>80471906.400000006</v>
      </c>
      <c r="Q7" s="205">
        <f>MAX(P7-P16+PL!P4-CF!P5,0)</f>
        <v>69508533.600000009</v>
      </c>
      <c r="R7" s="205">
        <f>MAX(Q7-Q16+PL!Q4-CF!Q5,0)</f>
        <v>62668684.20000001</v>
      </c>
      <c r="S7" s="205">
        <f>MAX(R7-R16+PL!R4-CF!R5,0)</f>
        <v>65352331.800000019</v>
      </c>
      <c r="T7" s="205">
        <f>MAX(S7-S16+PL!S4-CF!S5,0)</f>
        <v>69503647.800000012</v>
      </c>
      <c r="U7" s="205">
        <f>MAX(T7-T16+PL!T4-CF!T5,0)</f>
        <v>73758746.700000018</v>
      </c>
      <c r="V7" s="205">
        <f>MAX(U7-U16+PL!U4-CF!U5,0)</f>
        <v>78013845.600000009</v>
      </c>
      <c r="W7" s="205">
        <f>MAX(V7-V16+PL!V4-CF!V5,0)</f>
        <v>80400852.300000012</v>
      </c>
      <c r="X7" s="205">
        <f>MAX(W7-W16+PL!W4-CF!W5,0)</f>
        <v>83202990.600000024</v>
      </c>
      <c r="Y7" s="205">
        <f>MAX(X7-X16+PL!X4-CF!X5,0)</f>
        <v>88495918.50000003</v>
      </c>
      <c r="Z7" s="205">
        <f>MAX(Y7-Y16+PL!Y4-CF!Y5,0)</f>
        <v>95968287.300000042</v>
      </c>
      <c r="AA7" s="205">
        <f>MAX(Z7-Z16+PL!Z4-CF!Z5,0)</f>
        <v>104374702.20000005</v>
      </c>
      <c r="AB7" s="205">
        <f>MAX(AA7-AA16+PL!AA4-CF!AA5,0)</f>
        <v>90994254.288000062</v>
      </c>
      <c r="AC7" s="205">
        <f>MAX(AB7-AB16+PL!AB4-CF!AB5,0)</f>
        <v>76333621.236000061</v>
      </c>
      <c r="AD7" s="205">
        <f>MAX(AC7-AC16+PL!AC4-CF!AC5,0)</f>
        <v>68843089.668000072</v>
      </c>
      <c r="AE7" s="205">
        <f>MAX(AD7-AD16+PL!AD4-CF!AD5,0)</f>
        <v>71771624.589000076</v>
      </c>
      <c r="AF7" s="205">
        <f>MAX(AE7-AE16+PL!AE4-CF!AE5,0)</f>
        <v>76357206.876000062</v>
      </c>
      <c r="AG7" s="205">
        <f>MAX(AF7-AF16+PL!AF4-CF!AF5,0)</f>
        <v>81081746.202000052</v>
      </c>
      <c r="AH7" s="205">
        <f>MAX(AG7-AG16+PL!AG4-CF!AG5,0)</f>
        <v>85806285.528000057</v>
      </c>
      <c r="AI7" s="205">
        <f>MAX(AH7-AH16+PL!AH4-CF!AH5,0)</f>
        <v>88307512.230000064</v>
      </c>
      <c r="AJ7" s="205">
        <f>MAX(AI7-AI16+PL!AI4-CF!AI5,0)</f>
        <v>91503524.127000064</v>
      </c>
      <c r="AK7" s="205">
        <f>MAX(AJ7-AJ16+PL!AJ4-CF!AJ5,0)</f>
        <v>97617633.843000054</v>
      </c>
      <c r="AL7" s="205">
        <f>MAX(AK7-AK16+PL!AK4-CF!AK5,0)</f>
        <v>105955056.18300004</v>
      </c>
      <c r="AM7" s="205">
        <f>MAX(AL7-AL16+PL!AL4-CF!AL5,0)</f>
        <v>115265177.79600006</v>
      </c>
      <c r="AN7" s="205">
        <f>MAX(AM7-AM16+PL!AM4-CF!AM5,0)</f>
        <v>96689916.624000072</v>
      </c>
      <c r="AO7" s="205">
        <f>MAX(AN7-AN16+PL!AN4-CF!AN5,0)</f>
        <v>81096092.274000078</v>
      </c>
      <c r="AP7" s="205">
        <f>MAX(AO7-AO16+PL!AO4-CF!AO5,0)</f>
        <v>74482361.436000079</v>
      </c>
      <c r="AQ7" s="205">
        <f>MAX(AP7-AP16+PL!AP4-CF!AP5,0)</f>
        <v>77351931.750000089</v>
      </c>
      <c r="AR7" s="205">
        <f>MAX(AQ7-AQ16+PL!AQ4-CF!AQ5,0)</f>
        <v>82315563.150000095</v>
      </c>
      <c r="AS7" s="205">
        <f>MAX(AR7-AR16+PL!AR4-CF!AR5,0)</f>
        <v>87456467.100000083</v>
      </c>
      <c r="AT7" s="205">
        <f>MAX(AS7-AS16+PL!AS4-CF!AS5,0)</f>
        <v>92597371.050000072</v>
      </c>
      <c r="AU7" s="205">
        <f>MAX(AT7-AT16+PL!AT4-CF!AT5,0)</f>
        <v>95256459.300000072</v>
      </c>
      <c r="AV7" s="205">
        <f>MAX(AU7-AU16+PL!AU4-CF!AU5,0)</f>
        <v>98801910.300000072</v>
      </c>
      <c r="AW7" s="205">
        <f>MAX(AV7-AV16+PL!AV4-CF!AV5,0)</f>
        <v>105538267.20000006</v>
      </c>
      <c r="AX7" s="205">
        <f>MAX(AW7-AW16+PL!AW4-CF!AW5,0)</f>
        <v>114579167.25000006</v>
      </c>
      <c r="AY7" s="205">
        <f>MAX(AX7-AX16+PL!AX4-CF!AX5,0)</f>
        <v>124683702.60000005</v>
      </c>
      <c r="AZ7" s="205">
        <f>MAX(AY7-AY16+PL!AY4-CF!AY5,0)</f>
        <v>103751624.55000004</v>
      </c>
      <c r="BA7" s="205">
        <f>MAX(AZ7-AZ16+PL!AZ4-CF!AZ5,0)</f>
        <v>87020795.662500039</v>
      </c>
      <c r="BB7" s="205">
        <f>MAX(BA7-BA16+PL!BA4-CF!BA5,0)</f>
        <v>77207075.512500033</v>
      </c>
      <c r="BC7" s="205">
        <f>MAX(BB7-BB16+PL!BB4-CF!BB5,0)</f>
        <v>80124152.296875045</v>
      </c>
      <c r="BD7" s="205">
        <f>MAX(BC7-BC16+PL!BC4-CF!BC5,0)</f>
        <v>85213687.64062506</v>
      </c>
      <c r="BE7" s="205">
        <f>MAX(BD7-BD16+PL!BD4-CF!BD5,0)</f>
        <v>90534565.50000006</v>
      </c>
      <c r="BF7" s="205">
        <f>MAX(BE7-BE16+PL!BE4-CF!BE5,0)</f>
        <v>95855443.35937506</v>
      </c>
      <c r="BG7" s="205">
        <f>MAX(BF7-BF16+PL!BF4-CF!BF5,0)</f>
        <v>98400211.03125006</v>
      </c>
      <c r="BH7" s="205">
        <f>MAX(BG7-BG16+PL!BG4-CF!BG5,0)</f>
        <v>102101691.28125006</v>
      </c>
      <c r="BI7" s="205">
        <f>MAX(BH7-BH16+PL!BH4-CF!BH5,0)</f>
        <v>109504651.78125006</v>
      </c>
      <c r="BJ7" s="205">
        <f>MAX(BI7-BI16+PL!BI4-CF!BI5,0)</f>
        <v>118989694.92187506</v>
      </c>
      <c r="BK7" s="205">
        <f>MAX(BJ7-BJ16+PL!BJ4-CF!BJ5,0)</f>
        <v>129400108.12500006</v>
      </c>
      <c r="BL7" s="205">
        <f>MAX(BK7-BK16+PL!BK4-CF!BK5,0)</f>
        <v>110490544.96875006</v>
      </c>
      <c r="BM7" s="205">
        <f>MAX(BL7-BL16+PL!BL4-CF!BL5,0)</f>
        <v>98341810.96875006</v>
      </c>
      <c r="BN7" s="205">
        <f>MAX(BM7-BM16+PL!BM4-CF!BM5,0)</f>
        <v>96357016.87500006</v>
      </c>
      <c r="BO7" s="205">
        <f>MAX(BN7-BN16+PL!BN4-CF!BN5,0)</f>
        <v>99981559.87500006</v>
      </c>
      <c r="BP7" s="205">
        <f>MAX(BO7-BO16+PL!BO4-CF!BO5,0)</f>
        <v>106494101.62500006</v>
      </c>
      <c r="BQ7" s="205">
        <f>MAX(BP7-BP16+PL!BP4-CF!BP5,0)</f>
        <v>113302668.00000006</v>
      </c>
      <c r="BR7" s="205">
        <f>MAX(BQ7-BQ16+PL!BQ4-CF!BQ5,0)</f>
        <v>120111234.37500006</v>
      </c>
      <c r="BS7" s="205">
        <f>MAX(BR7-BR16+PL!BR4-CF!BR5,0)</f>
        <v>123367505.25000006</v>
      </c>
      <c r="BT7" s="205">
        <f>MAX(BS7-BS16+PL!BS4-CF!BS5,0)</f>
        <v>128103899.25000006</v>
      </c>
      <c r="BU7" s="205">
        <f>MAX(BT7-BT16+PL!BT4-CF!BT5,0)</f>
        <v>137576687.25000006</v>
      </c>
      <c r="BV7" s="205">
        <f>MAX(BU7-BU16+PL!BU4-CF!BU5,0)</f>
        <v>149713696.87500006</v>
      </c>
      <c r="BW7" s="205">
        <f>MAX(BV7-BV16+PL!BV4-CF!BV5,0)</f>
        <v>163034805.00000006</v>
      </c>
      <c r="BX7" s="205">
        <f>MAX(BW7-BW16+PL!BW4-CF!BW5,0)</f>
        <v>137394842.57400006</v>
      </c>
      <c r="BY7" s="205">
        <f>MAX(BX7-BX16+PL!BX4-CF!BX5,0)</f>
        <v>121007412.13800006</v>
      </c>
      <c r="BZ7" s="205">
        <f>MAX(BY7-BY16+PL!BY4-CF!BY5,0)</f>
        <v>117986550.99600005</v>
      </c>
      <c r="CA7" s="205">
        <f>MAX(BZ7-BZ16+PL!BZ4-CF!BZ5,0)</f>
        <v>122313767.09700003</v>
      </c>
      <c r="CB7" s="205">
        <f>MAX(CA7-CA16+PL!CA4-CF!CA5,0)</f>
        <v>130426662.45900001</v>
      </c>
      <c r="CC7" s="205">
        <f>MAX(CB7-CB16+PL!CB4-CF!CB5,0)</f>
        <v>138908325.792</v>
      </c>
      <c r="CD7" s="205">
        <f>MAX(CC7-CC16+PL!CC4-CF!CC5,0)</f>
        <v>147389989.125</v>
      </c>
      <c r="CE7" s="205">
        <f>MAX(CD7-CD16+PL!CD4-CF!CD5,0)</f>
        <v>151446436.80599999</v>
      </c>
      <c r="CF7" s="205">
        <f>MAX(CE7-CE16+PL!CE4-CF!CE5,0)</f>
        <v>157346724.34200001</v>
      </c>
      <c r="CG7" s="205">
        <f>MAX(CF7-CF16+PL!CF4-CF!CF5,0)</f>
        <v>169147299.41399997</v>
      </c>
      <c r="CH7" s="205">
        <f>MAX(CG7-CG16+PL!CG4-CF!CG5,0)</f>
        <v>184266786.22499996</v>
      </c>
      <c r="CI7" s="205">
        <f>MAX(CH7-CH16+PL!CH4-CF!CH5,0)</f>
        <v>200861344.91999996</v>
      </c>
      <c r="CJ7" s="205">
        <f>MAX(CI7-CI16+PL!CI4-CF!CI5,0)</f>
        <v>166000417.33799994</v>
      </c>
      <c r="CK7" s="205">
        <f>MAX(CJ7-CJ16+PL!CJ4-CF!CJ5,0)</f>
        <v>143882497.72199994</v>
      </c>
      <c r="CL7" s="205">
        <f>MAX(CK7-CK16+PL!CK4-CF!CK5,0)</f>
        <v>139145857.31999993</v>
      </c>
      <c r="CM7" s="205">
        <f>MAX(CL7-CL16+PL!CL4-CF!CL5,0)</f>
        <v>143907731.11199993</v>
      </c>
      <c r="CN7" s="205">
        <f>MAX(CM7-CM16+PL!CM4-CF!CM5,0)</f>
        <v>153568076.66399992</v>
      </c>
      <c r="CO7" s="205">
        <f>MAX(CN7-CN16+PL!CN4-CF!CN5,0)</f>
        <v>163667528.83199996</v>
      </c>
      <c r="CP7" s="205">
        <f>MAX(CO7-CO16+PL!CO4-CF!CO5,0)</f>
        <v>173766980.99999997</v>
      </c>
      <c r="CQ7" s="205">
        <f>MAX(CP7-CP16+PL!CP4-CF!CP5,0)</f>
        <v>178597153.77599996</v>
      </c>
      <c r="CR7" s="205">
        <f>MAX(CQ7-CQ16+PL!CQ4-CF!CQ5,0)</f>
        <v>185622859.63199991</v>
      </c>
      <c r="CS7" s="205">
        <f>MAX(CR7-CR16+PL!CR4-CF!CR5,0)</f>
        <v>199674271.34399992</v>
      </c>
      <c r="CT7" s="205">
        <f>MAX(CS7-CS16+PL!CS4-CF!CS5,0)</f>
        <v>217677642.5999999</v>
      </c>
      <c r="CU7" s="205">
        <f>MAX(CT7-CT16+PL!CT4-CF!CT5,0)</f>
        <v>237437440.31999987</v>
      </c>
      <c r="CV7" s="205">
        <f>MAX(CU7-CU16+PL!CU4-CF!CU5,0)</f>
        <v>196197038.1065999</v>
      </c>
      <c r="CW7" s="205">
        <f>MAX(CV7-CV16+PL!CV4-CF!CV5,0)</f>
        <v>170017788.1714499</v>
      </c>
      <c r="CX7" s="205">
        <f>MAX(CW7-CW16+PL!CW4-CF!CW5,0)</f>
        <v>164467644.26564988</v>
      </c>
      <c r="CY7" s="205">
        <f>MAX(CX7-CX16+PL!CX4-CF!CX5,0)</f>
        <v>170195895.80748737</v>
      </c>
      <c r="CZ7" s="205">
        <f>MAX(CY7-CY16+PL!CY4-CF!CY5,0)</f>
        <v>181740083.78066233</v>
      </c>
      <c r="DA7" s="205">
        <f>MAX(CZ7-CZ16+PL!CZ4-CF!CZ5,0)</f>
        <v>193809007.5707998</v>
      </c>
      <c r="DB7" s="205">
        <f>MAX(DA7-DA16+PL!DA4-CF!DA5,0)</f>
        <v>205877931.36093733</v>
      </c>
      <c r="DC7" s="205">
        <f>MAX(DB7-DB16+PL!DB4-CF!DB5,0)</f>
        <v>211650025.34752482</v>
      </c>
      <c r="DD7" s="205">
        <f>MAX(DC7-DC16+PL!DC4-CF!DC5,0)</f>
        <v>220045798.41892481</v>
      </c>
      <c r="DE7" s="205">
        <f>MAX(DD7-DD16+PL!DD4-CF!DD5,0)</f>
        <v>236837344.56172484</v>
      </c>
      <c r="DF7" s="205">
        <f>MAX(DE7-DE16+PL!DE4-CF!DE5,0)</f>
        <v>258351513.05718735</v>
      </c>
      <c r="DG7" s="205">
        <f>MAX(DF7-DF16+PL!DF4-CF!DF5,0)</f>
        <v>281964624.82049984</v>
      </c>
      <c r="DH7" s="205">
        <f>MAX(DG7-DG16+PL!DG4-CF!DG5,0)</f>
        <v>228671778.17131484</v>
      </c>
      <c r="DI7" s="205">
        <f>MAX(DH7-DH16+PL!DH4-CF!DH5,0)</f>
        <v>195048061.17730483</v>
      </c>
      <c r="DJ7" s="205">
        <f>MAX(DI7-DI16+PL!DI4-CF!DI5,0)</f>
        <v>187078847.54420987</v>
      </c>
      <c r="DK7" s="205">
        <f>MAX(DJ7-DJ16+PL!DJ4-CF!DJ5,0)</f>
        <v>193060835.85758236</v>
      </c>
      <c r="DL7" s="205">
        <f>MAX(DK7-DK16+PL!DK4-CF!DK5,0)</f>
        <v>206243553.73662731</v>
      </c>
      <c r="DM7" s="205">
        <f>MAX(DL7-DL16+PL!DL4-CF!DL5,0)</f>
        <v>220025486.06471983</v>
      </c>
      <c r="DN7" s="205">
        <f>MAX(DM7-DM16+PL!DM4-CF!DM5,0)</f>
        <v>233807418.39281228</v>
      </c>
      <c r="DO7" s="205">
        <f>MAX(DN7-DN16+PL!DN4-CF!DN5,0)</f>
        <v>240398777.33233476</v>
      </c>
      <c r="DP7" s="205">
        <f>MAX(DO7-DO16+PL!DO4-CF!DO5,0)</f>
        <v>249986208.51709476</v>
      </c>
      <c r="DQ7" s="205">
        <f>MAX(DP7-DP16+PL!DP4-CF!DP5,0)</f>
        <v>269161070.88661474</v>
      </c>
      <c r="DR7" s="205">
        <f>MAX(DQ7-DQ16+PL!DQ4-CF!DQ5,0)</f>
        <v>293728863.29756224</v>
      </c>
      <c r="DS7" s="206">
        <f>MAX(DR7-DR16+PL!DR4-CF!DR5,0)</f>
        <v>320693513.50469971</v>
      </c>
    </row>
    <row r="8" spans="1:123" s="57" customFormat="1" ht="18" customHeight="1" x14ac:dyDescent="0.3">
      <c r="A8" s="203">
        <v>122</v>
      </c>
      <c r="B8" s="204" t="s">
        <v>229</v>
      </c>
      <c r="C8" s="205">
        <v>0</v>
      </c>
      <c r="D8" s="205">
        <f>MAX(C8-C17-PL!C7+CF!C9,0)</f>
        <v>0</v>
      </c>
      <c r="E8" s="205">
        <f>MAX(D8-D17-PL!D7+CF!D9,0)</f>
        <v>0</v>
      </c>
      <c r="F8" s="205">
        <f>MAX(E8-E17-PL!E7+CF!E9,0)</f>
        <v>0</v>
      </c>
      <c r="G8" s="205">
        <f>MAX(F8-F17-PL!F7+CF!F9,0)</f>
        <v>0</v>
      </c>
      <c r="H8" s="205">
        <f>MAX(G8-G17-PL!G7+CF!G9,0)</f>
        <v>0</v>
      </c>
      <c r="I8" s="205">
        <f>MAX(H8-H17-PL!H7+CF!H9,0)</f>
        <v>0</v>
      </c>
      <c r="J8" s="205">
        <f>MAX(I8-I17-PL!I7+CF!I9,0)</f>
        <v>0</v>
      </c>
      <c r="K8" s="205">
        <f>MAX(J8-J17-PL!J7+CF!J9,0)</f>
        <v>0</v>
      </c>
      <c r="L8" s="205">
        <f>MAX(K8-K17-PL!K7+CF!K9,0)</f>
        <v>0</v>
      </c>
      <c r="M8" s="205">
        <f>MAX(L8-L17-PL!L7+CF!L9,0)</f>
        <v>0</v>
      </c>
      <c r="N8" s="205">
        <f>MAX(M8-M17-PL!M7+CF!M9,0)</f>
        <v>0</v>
      </c>
      <c r="O8" s="205">
        <f>MAX(N8-N17-PL!N7+CF!N9,0)</f>
        <v>0</v>
      </c>
      <c r="P8" s="205">
        <f>MAX(O8-O17-PL!O7+CF!O9,0)</f>
        <v>0</v>
      </c>
      <c r="Q8" s="205">
        <f>MAX(P8-P17-PL!P7+CF!P9,0)</f>
        <v>0</v>
      </c>
      <c r="R8" s="205">
        <f>MAX(Q8-Q17-PL!Q7+CF!Q9,0)</f>
        <v>0</v>
      </c>
      <c r="S8" s="205">
        <f>MAX(R8-R17-PL!R7+CF!R9,0)</f>
        <v>0</v>
      </c>
      <c r="T8" s="205">
        <f>MAX(S8-S17-PL!S7+CF!S9,0)</f>
        <v>0</v>
      </c>
      <c r="U8" s="205">
        <f>MAX(T8-T17-PL!T7+CF!T9,0)</f>
        <v>0</v>
      </c>
      <c r="V8" s="205">
        <f>MAX(U8-U17-PL!U7+CF!U9,0)</f>
        <v>0</v>
      </c>
      <c r="W8" s="205">
        <f>MAX(V8-V17-PL!V7+CF!V9,0)</f>
        <v>0</v>
      </c>
      <c r="X8" s="205">
        <f>MAX(W8-W17-PL!W7+CF!W9,0)</f>
        <v>0</v>
      </c>
      <c r="Y8" s="205">
        <f>MAX(X8-X17-PL!X7+CF!X9,0)</f>
        <v>0</v>
      </c>
      <c r="Z8" s="205">
        <f>MAX(Y8-Y17-PL!Y7+CF!Y9,0)</f>
        <v>0</v>
      </c>
      <c r="AA8" s="205">
        <f>MAX(Z8-Z17-PL!Z7+CF!Z9,0)</f>
        <v>0</v>
      </c>
      <c r="AB8" s="205">
        <f>MAX(AA8-AA17-PL!AA7+CF!AA9,0)</f>
        <v>0</v>
      </c>
      <c r="AC8" s="205">
        <f>MAX(AB8-AB17-PL!AB7+CF!AB9,0)</f>
        <v>0</v>
      </c>
      <c r="AD8" s="205">
        <f>MAX(AC8-AC17-PL!AC7+CF!AC9,0)</f>
        <v>0</v>
      </c>
      <c r="AE8" s="205">
        <f>MAX(AD8-AD17-PL!AD7+CF!AD9,0)</f>
        <v>0</v>
      </c>
      <c r="AF8" s="205">
        <f>MAX(AE8-AE17-PL!AE7+CF!AE9,0)</f>
        <v>0</v>
      </c>
      <c r="AG8" s="205">
        <f>MAX(AF8-AF17-PL!AF7+CF!AF9,0)</f>
        <v>0</v>
      </c>
      <c r="AH8" s="205">
        <f>MAX(AG8-AG17-PL!AG7+CF!AG9,0)</f>
        <v>0</v>
      </c>
      <c r="AI8" s="205">
        <f>MAX(AH8-AH17-PL!AH7+CF!AH9,0)</f>
        <v>0</v>
      </c>
      <c r="AJ8" s="205">
        <f>MAX(AI8-AI17-PL!AI7+CF!AI9,0)</f>
        <v>0</v>
      </c>
      <c r="AK8" s="205">
        <f>MAX(AJ8-AJ17-PL!AJ7+CF!AJ9,0)</f>
        <v>0</v>
      </c>
      <c r="AL8" s="205">
        <f>MAX(AK8-AK17-PL!AK7+CF!AK9,0)</f>
        <v>0</v>
      </c>
      <c r="AM8" s="205">
        <f>MAX(AL8-AL17-PL!AL7+CF!AL9,0)</f>
        <v>0</v>
      </c>
      <c r="AN8" s="205">
        <f>MAX(AM8-AM17-PL!AM7+CF!AM9,0)</f>
        <v>0</v>
      </c>
      <c r="AO8" s="205">
        <f>MAX(AN8-AN17-PL!AN7+CF!AN9,0)</f>
        <v>0</v>
      </c>
      <c r="AP8" s="205">
        <f>MAX(AO8-AO17-PL!AO7+CF!AO9,0)</f>
        <v>0</v>
      </c>
      <c r="AQ8" s="205">
        <f>MAX(AP8-AP17-PL!AP7+CF!AP9,0)</f>
        <v>0</v>
      </c>
      <c r="AR8" s="205">
        <f>MAX(AQ8-AQ17-PL!AQ7+CF!AQ9,0)</f>
        <v>0</v>
      </c>
      <c r="AS8" s="205">
        <f>MAX(AR8-AR17-PL!AR7+CF!AR9,0)</f>
        <v>0</v>
      </c>
      <c r="AT8" s="205">
        <f>MAX(AS8-AS17-PL!AS7+CF!AS9,0)</f>
        <v>0</v>
      </c>
      <c r="AU8" s="205">
        <f>MAX(AT8-AT17-PL!AT7+CF!AT9,0)</f>
        <v>0</v>
      </c>
      <c r="AV8" s="205">
        <f>MAX(AU8-AU17-PL!AU7+CF!AU9,0)</f>
        <v>0</v>
      </c>
      <c r="AW8" s="205">
        <f>MAX(AV8-AV17-PL!AV7+CF!AV9,0)</f>
        <v>0</v>
      </c>
      <c r="AX8" s="205">
        <f>MAX(AW8-AW17-PL!AW7+CF!AW9,0)</f>
        <v>0</v>
      </c>
      <c r="AY8" s="205">
        <f>MAX(AX8-AX17-PL!AX7+CF!AX9,0)</f>
        <v>0</v>
      </c>
      <c r="AZ8" s="205">
        <f>MAX(AY8-AY17-PL!AY7+CF!AY9,0)</f>
        <v>0</v>
      </c>
      <c r="BA8" s="205">
        <f>MAX(AZ8-AZ17-PL!AZ7+CF!AZ9,0)</f>
        <v>0</v>
      </c>
      <c r="BB8" s="205">
        <f>MAX(BA8-BA17-PL!BA7+CF!BA9,0)</f>
        <v>0</v>
      </c>
      <c r="BC8" s="205">
        <f>MAX(BB8-BB17-PL!BB7+CF!BB9,0)</f>
        <v>0</v>
      </c>
      <c r="BD8" s="205">
        <f>MAX(BC8-BC17-PL!BC7+CF!BC9,0)</f>
        <v>0</v>
      </c>
      <c r="BE8" s="205">
        <f>MAX(BD8-BD17-PL!BD7+CF!BD9,0)</f>
        <v>0</v>
      </c>
      <c r="BF8" s="205">
        <f>MAX(BE8-BE17-PL!BE7+CF!BE9,0)</f>
        <v>0</v>
      </c>
      <c r="BG8" s="205">
        <f>MAX(BF8-BF17-PL!BF7+CF!BF9,0)</f>
        <v>0</v>
      </c>
      <c r="BH8" s="205">
        <f>MAX(BG8-BG17-PL!BG7+CF!BG9,0)</f>
        <v>0</v>
      </c>
      <c r="BI8" s="205">
        <f>MAX(BH8-BH17-PL!BH7+CF!BH9,0)</f>
        <v>0</v>
      </c>
      <c r="BJ8" s="205">
        <f>MAX(BI8-BI17-PL!BI7+CF!BI9,0)</f>
        <v>0</v>
      </c>
      <c r="BK8" s="205">
        <f>MAX(BJ8-BJ17-PL!BJ7+CF!BJ9,0)</f>
        <v>0</v>
      </c>
      <c r="BL8" s="205">
        <f>MAX(BK8-BK17-PL!BK7+CF!BK9,0)</f>
        <v>0</v>
      </c>
      <c r="BM8" s="205">
        <f>MAX(BL8-BL17-PL!BL7+CF!BL9,0)</f>
        <v>0</v>
      </c>
      <c r="BN8" s="205">
        <f>MAX(BM8-BM17-PL!BM7+CF!BM9,0)</f>
        <v>0</v>
      </c>
      <c r="BO8" s="205">
        <f>MAX(BN8-BN17-PL!BN7+CF!BN9,0)</f>
        <v>0</v>
      </c>
      <c r="BP8" s="205">
        <f>MAX(BO8-BO17-PL!BO7+CF!BO9,0)</f>
        <v>0</v>
      </c>
      <c r="BQ8" s="205">
        <f>MAX(BP8-BP17-PL!BP7+CF!BP9,0)</f>
        <v>0</v>
      </c>
      <c r="BR8" s="205">
        <f>MAX(BQ8-BQ17-PL!BQ7+CF!BQ9,0)</f>
        <v>0</v>
      </c>
      <c r="BS8" s="205">
        <f>MAX(BR8-BR17-PL!BR7+CF!BR9,0)</f>
        <v>0</v>
      </c>
      <c r="BT8" s="205">
        <f>MAX(BS8-BS17-PL!BS7+CF!BS9,0)</f>
        <v>0</v>
      </c>
      <c r="BU8" s="205">
        <f>MAX(BT8-BT17-PL!BT7+CF!BT9,0)</f>
        <v>0</v>
      </c>
      <c r="BV8" s="205">
        <f>MAX(BU8-BU17-PL!BU7+CF!BU9,0)</f>
        <v>0</v>
      </c>
      <c r="BW8" s="205">
        <f>MAX(BV8-BV17-PL!BV7+CF!BV9,0)</f>
        <v>0</v>
      </c>
      <c r="BX8" s="205">
        <f>MAX(BW8-BW17-PL!BW7+CF!BW9,0)</f>
        <v>0</v>
      </c>
      <c r="BY8" s="205">
        <f>MAX(BX8-BX17-PL!BX7+CF!BX9,0)</f>
        <v>0</v>
      </c>
      <c r="BZ8" s="205">
        <f>MAX(BY8-BY17-PL!BY7+CF!BY9,0)</f>
        <v>0</v>
      </c>
      <c r="CA8" s="205">
        <f>MAX(BZ8-BZ17-PL!BZ7+CF!BZ9,0)</f>
        <v>0</v>
      </c>
      <c r="CB8" s="205">
        <f>MAX(CA8-CA17-PL!CA7+CF!CA9,0)</f>
        <v>0</v>
      </c>
      <c r="CC8" s="205">
        <f>MAX(CB8-CB17-PL!CB7+CF!CB9,0)</f>
        <v>0</v>
      </c>
      <c r="CD8" s="205">
        <f>MAX(CC8-CC17-PL!CC7+CF!CC9,0)</f>
        <v>0</v>
      </c>
      <c r="CE8" s="205">
        <f>MAX(CD8-CD17-PL!CD7+CF!CD9,0)</f>
        <v>0</v>
      </c>
      <c r="CF8" s="205">
        <f>MAX(CE8-CE17-PL!CE7+CF!CE9,0)</f>
        <v>0</v>
      </c>
      <c r="CG8" s="205">
        <f>MAX(CF8-CF17-PL!CF7+CF!CF9,0)</f>
        <v>0</v>
      </c>
      <c r="CH8" s="205">
        <f>MAX(CG8-CG17-PL!CG7+CF!CG9,0)</f>
        <v>0</v>
      </c>
      <c r="CI8" s="205">
        <f>MAX(CH8-CH17-PL!CH7+CF!CH9,0)</f>
        <v>0</v>
      </c>
      <c r="CJ8" s="205">
        <f>MAX(CI8-CI17-PL!CI7+CF!CI9,0)</f>
        <v>0</v>
      </c>
      <c r="CK8" s="205">
        <f>MAX(CJ8-CJ17-PL!CJ7+CF!CJ9,0)</f>
        <v>0</v>
      </c>
      <c r="CL8" s="205">
        <f>MAX(CK8-CK17-PL!CK7+CF!CK9,0)</f>
        <v>0</v>
      </c>
      <c r="CM8" s="205">
        <f>MAX(CL8-CL17-PL!CL7+CF!CL9,0)</f>
        <v>0</v>
      </c>
      <c r="CN8" s="205">
        <f>MAX(CM8-CM17-PL!CM7+CF!CM9,0)</f>
        <v>0</v>
      </c>
      <c r="CO8" s="205">
        <f>MAX(CN8-CN17-PL!CN7+CF!CN9,0)</f>
        <v>0</v>
      </c>
      <c r="CP8" s="205">
        <f>MAX(CO8-CO17-PL!CO7+CF!CO9,0)</f>
        <v>0</v>
      </c>
      <c r="CQ8" s="205">
        <f>MAX(CP8-CP17-PL!CP7+CF!CP9,0)</f>
        <v>0</v>
      </c>
      <c r="CR8" s="205">
        <f>MAX(CQ8-CQ17-PL!CQ7+CF!CQ9,0)</f>
        <v>0</v>
      </c>
      <c r="CS8" s="205">
        <f>MAX(CR8-CR17-PL!CR7+CF!CR9,0)</f>
        <v>0</v>
      </c>
      <c r="CT8" s="205">
        <f>MAX(CS8-CS17-PL!CS7+CF!CS9,0)</f>
        <v>0</v>
      </c>
      <c r="CU8" s="205">
        <f>MAX(CT8-CT17-PL!CT7+CF!CT9,0)</f>
        <v>0</v>
      </c>
      <c r="CV8" s="205">
        <f>MAX(CU8-CU17-PL!CU7+CF!CU9,0)</f>
        <v>0</v>
      </c>
      <c r="CW8" s="205">
        <f>MAX(CV8-CV17-PL!CV7+CF!CV9,0)</f>
        <v>0</v>
      </c>
      <c r="CX8" s="205">
        <f>MAX(CW8-CW17-PL!CW7+CF!CW9,0)</f>
        <v>0</v>
      </c>
      <c r="CY8" s="205">
        <f>MAX(CX8-CX17-PL!CX7+CF!CX9,0)</f>
        <v>0</v>
      </c>
      <c r="CZ8" s="205">
        <f>MAX(CY8-CY17-PL!CY7+CF!CY9,0)</f>
        <v>0</v>
      </c>
      <c r="DA8" s="205">
        <f>MAX(CZ8-CZ17-PL!CZ7+CF!CZ9,0)</f>
        <v>0</v>
      </c>
      <c r="DB8" s="205">
        <f>MAX(DA8-DA17-PL!DA7+CF!DA9,0)</f>
        <v>0</v>
      </c>
      <c r="DC8" s="205">
        <f>MAX(DB8-DB17-PL!DB7+CF!DB9,0)</f>
        <v>0</v>
      </c>
      <c r="DD8" s="205">
        <f>MAX(DC8-DC17-PL!DC7+CF!DC9,0)</f>
        <v>0</v>
      </c>
      <c r="DE8" s="205">
        <f>MAX(DD8-DD17-PL!DD7+CF!DD9,0)</f>
        <v>0</v>
      </c>
      <c r="DF8" s="205">
        <f>MAX(DE8-DE17-PL!DE7+CF!DE9,0)</f>
        <v>0</v>
      </c>
      <c r="DG8" s="205">
        <f>MAX(DF8-DF17-PL!DF7+CF!DF9,0)</f>
        <v>0</v>
      </c>
      <c r="DH8" s="205">
        <f>MAX(DG8-DG17-PL!DG7+CF!DG9,0)</f>
        <v>0</v>
      </c>
      <c r="DI8" s="205">
        <f>MAX(DH8-DH17-PL!DH7+CF!DH9,0)</f>
        <v>0</v>
      </c>
      <c r="DJ8" s="205">
        <f>MAX(DI8-DI17-PL!DI7+CF!DI9,0)</f>
        <v>0</v>
      </c>
      <c r="DK8" s="205">
        <f>MAX(DJ8-DJ17-PL!DJ7+CF!DJ9,0)</f>
        <v>0</v>
      </c>
      <c r="DL8" s="205">
        <f>MAX(DK8-DK17-PL!DK7+CF!DK9,0)</f>
        <v>0</v>
      </c>
      <c r="DM8" s="205">
        <f>MAX(DL8-DL17-PL!DL7+CF!DL9,0)</f>
        <v>0</v>
      </c>
      <c r="DN8" s="205">
        <f>MAX(DM8-DM17-PL!DM7+CF!DM9,0)</f>
        <v>0</v>
      </c>
      <c r="DO8" s="205">
        <f>MAX(DN8-DN17-PL!DN7+CF!DN9,0)</f>
        <v>0</v>
      </c>
      <c r="DP8" s="205">
        <f>MAX(DO8-DO17-PL!DO7+CF!DO9,0)</f>
        <v>0</v>
      </c>
      <c r="DQ8" s="205">
        <f>MAX(DP8-DP17-PL!DP7+CF!DP9,0)</f>
        <v>0</v>
      </c>
      <c r="DR8" s="205">
        <f>MAX(DQ8-DQ17-PL!DQ7+CF!DQ9,0)</f>
        <v>0</v>
      </c>
      <c r="DS8" s="206">
        <f>MAX(DR8-DR17-PL!DR7+CF!DR9,0)</f>
        <v>0</v>
      </c>
    </row>
    <row r="9" spans="1:123" s="57" customFormat="1" ht="18" customHeight="1" x14ac:dyDescent="0.3">
      <c r="A9" s="203">
        <v>123</v>
      </c>
      <c r="B9" s="204" t="s">
        <v>230</v>
      </c>
      <c r="C9" s="205">
        <v>0</v>
      </c>
      <c r="D9" s="205">
        <f>MAX(C9-C18-PL!C18-PL!C41-PL!C46+CF!C16+CF!C39,0)</f>
        <v>0</v>
      </c>
      <c r="E9" s="205">
        <f>MAX(D9-D18-PL!D18-PL!D41-PL!D46+CF!D16+CF!D39,0)</f>
        <v>0</v>
      </c>
      <c r="F9" s="205">
        <f>MAX(E9-E18-PL!E18-PL!E41-PL!E46+CF!E16+CF!E39,0)</f>
        <v>0</v>
      </c>
      <c r="G9" s="205">
        <f>MAX(F9-F18-PL!F18-PL!F41-PL!F46+CF!F16+CF!F39,0)</f>
        <v>0</v>
      </c>
      <c r="H9" s="205">
        <f>MAX(G9-G18-PL!G18-PL!G41-PL!G46+CF!G16+CF!G39,0)</f>
        <v>0</v>
      </c>
      <c r="I9" s="205">
        <f>MAX(H9-H18-PL!H18-PL!H41-PL!H46+CF!H16+CF!H39,0)</f>
        <v>0</v>
      </c>
      <c r="J9" s="205">
        <f>MAX(I9-I18-PL!I18-PL!I41-PL!I46+CF!I16+CF!I39,0)</f>
        <v>0</v>
      </c>
      <c r="K9" s="205">
        <f>MAX(J9-J18-PL!J18-PL!J41-PL!J46+CF!J16+CF!J39,0)</f>
        <v>0</v>
      </c>
      <c r="L9" s="205">
        <f>MAX(K9-K18-PL!K18-PL!K41-PL!K46+CF!K16+CF!K39,0)</f>
        <v>0</v>
      </c>
      <c r="M9" s="205">
        <f>MAX(L9-L18-PL!L18-PL!L41-PL!L46+CF!L16+CF!L39,0)</f>
        <v>0</v>
      </c>
      <c r="N9" s="205">
        <f>MAX(M9-M18-PL!M18-PL!M41-PL!M46+CF!M16+CF!M39,0)</f>
        <v>0</v>
      </c>
      <c r="O9" s="205">
        <f>MAX(N9-N18-PL!N18-PL!N41-PL!N46+CF!N16+CF!N39,0)</f>
        <v>0</v>
      </c>
      <c r="P9" s="205">
        <f>MAX(O9-O18-PL!O18-PL!O41-PL!O46+CF!O16+CF!O39,0)</f>
        <v>0</v>
      </c>
      <c r="Q9" s="205">
        <f>MAX(P9-P18-PL!P18-PL!P41-PL!P46+CF!P16+CF!P39,0)</f>
        <v>0</v>
      </c>
      <c r="R9" s="205">
        <f>MAX(Q9-Q18-PL!Q18-PL!Q41-PL!Q46+CF!Q16+CF!Q39,0)</f>
        <v>0</v>
      </c>
      <c r="S9" s="205">
        <f>MAX(R9-R18-PL!R18-PL!R41-PL!R46+CF!R16+CF!R39,0)</f>
        <v>0</v>
      </c>
      <c r="T9" s="205">
        <f>MAX(S9-S18-PL!S18-PL!S41-PL!S46+CF!S16+CF!S39,0)</f>
        <v>0</v>
      </c>
      <c r="U9" s="205">
        <f>MAX(T9-T18-PL!T18-PL!T41-PL!T46+CF!T16+CF!T39,0)</f>
        <v>0</v>
      </c>
      <c r="V9" s="205">
        <f>MAX(U9-U18-PL!U18-PL!U41-PL!U46+CF!U16+CF!U39,0)</f>
        <v>0</v>
      </c>
      <c r="W9" s="205">
        <f>MAX(V9-V18-PL!V18-PL!V41-PL!V46+CF!V16+CF!V39,0)</f>
        <v>0</v>
      </c>
      <c r="X9" s="205">
        <f>MAX(W9-W18-PL!W18-PL!W41-PL!W46+CF!W16+CF!W39,0)</f>
        <v>0</v>
      </c>
      <c r="Y9" s="205">
        <f>MAX(X9-X18-PL!X18-PL!X41-PL!X46+CF!X16+CF!X39,0)</f>
        <v>0</v>
      </c>
      <c r="Z9" s="205">
        <f>MAX(Y9-Y18-PL!Y18-PL!Y41-PL!Y46+CF!Y16+CF!Y39,0)</f>
        <v>0</v>
      </c>
      <c r="AA9" s="205">
        <f>MAX(Z9-Z18-PL!Z18-PL!Z41-PL!Z46+CF!Z16+CF!Z39,0)</f>
        <v>0</v>
      </c>
      <c r="AB9" s="205">
        <f>MAX(AA9-AA18-PL!AA18-PL!AA41-PL!AA46+CF!AA16+CF!AA39,0)</f>
        <v>0</v>
      </c>
      <c r="AC9" s="205">
        <f>MAX(AB9-AB18-PL!AB18-PL!AB41-PL!AB46+CF!AB16+CF!AB39,0)</f>
        <v>0</v>
      </c>
      <c r="AD9" s="205">
        <f>MAX(AC9-AC18-PL!AC18-PL!AC41-PL!AC46+CF!AC16+CF!AC39,0)</f>
        <v>0</v>
      </c>
      <c r="AE9" s="205">
        <f>MAX(AD9-AD18-PL!AD18-PL!AD41-PL!AD46+CF!AD16+CF!AD39,0)</f>
        <v>0</v>
      </c>
      <c r="AF9" s="205">
        <f>MAX(AE9-AE18-PL!AE18-PL!AE41-PL!AE46+CF!AE16+CF!AE39,0)</f>
        <v>0</v>
      </c>
      <c r="AG9" s="205">
        <f>MAX(AF9-AF18-PL!AF18-PL!AF41-PL!AF46+CF!AF16+CF!AF39,0)</f>
        <v>0</v>
      </c>
      <c r="AH9" s="205">
        <f>MAX(AG9-AG18-PL!AG18-PL!AG41-PL!AG46+CF!AG16+CF!AG39,0)</f>
        <v>0</v>
      </c>
      <c r="AI9" s="205">
        <f>MAX(AH9-AH18-PL!AH18-PL!AH41-PL!AH46+CF!AH16+CF!AH39,0)</f>
        <v>0</v>
      </c>
      <c r="AJ9" s="205">
        <f>MAX(AI9-AI18-PL!AI18-PL!AI41-PL!AI46+CF!AI16+CF!AI39,0)</f>
        <v>0</v>
      </c>
      <c r="AK9" s="205">
        <f>MAX(AJ9-AJ18-PL!AJ18-PL!AJ41-PL!AJ46+CF!AJ16+CF!AJ39,0)</f>
        <v>0</v>
      </c>
      <c r="AL9" s="205">
        <f>MAX(AK9-AK18-PL!AK18-PL!AK41-PL!AK46+CF!AK16+CF!AK39,0)</f>
        <v>0</v>
      </c>
      <c r="AM9" s="205">
        <f>MAX(AL9-AL18-PL!AL18-PL!AL41-PL!AL46+CF!AL16+CF!AL39,0)</f>
        <v>0</v>
      </c>
      <c r="AN9" s="205">
        <f>MAX(AM9-AM18-PL!AM18-PL!AM41-PL!AM46+CF!AM16+CF!AM39,0)</f>
        <v>0</v>
      </c>
      <c r="AO9" s="205">
        <f>MAX(AN9-AN18-PL!AN18-PL!AN41-PL!AN46+CF!AN16+CF!AN39,0)</f>
        <v>0</v>
      </c>
      <c r="AP9" s="205">
        <f>MAX(AO9-AO18-PL!AO18-PL!AO41-PL!AO46+CF!AO16+CF!AO39,0)</f>
        <v>0</v>
      </c>
      <c r="AQ9" s="205">
        <f>MAX(AP9-AP18-PL!AP18-PL!AP41-PL!AP46+CF!AP16+CF!AP39,0)</f>
        <v>0</v>
      </c>
      <c r="AR9" s="205">
        <f>MAX(AQ9-AQ18-PL!AQ18-PL!AQ41-PL!AQ46+CF!AQ16+CF!AQ39,0)</f>
        <v>0</v>
      </c>
      <c r="AS9" s="205">
        <f>MAX(AR9-AR18-PL!AR18-PL!AR41-PL!AR46+CF!AR16+CF!AR39,0)</f>
        <v>0</v>
      </c>
      <c r="AT9" s="205">
        <f>MAX(AS9-AS18-PL!AS18-PL!AS41-PL!AS46+CF!AS16+CF!AS39,0)</f>
        <v>0</v>
      </c>
      <c r="AU9" s="205">
        <f>MAX(AT9-AT18-PL!AT18-PL!AT41-PL!AT46+CF!AT16+CF!AT39,0)</f>
        <v>0</v>
      </c>
      <c r="AV9" s="205">
        <f>MAX(AU9-AU18-PL!AU18-PL!AU41-PL!AU46+CF!AU16+CF!AU39,0)</f>
        <v>0</v>
      </c>
      <c r="AW9" s="205">
        <f>MAX(AV9-AV18-PL!AV18-PL!AV41-PL!AV46+CF!AV16+CF!AV39,0)</f>
        <v>0</v>
      </c>
      <c r="AX9" s="205">
        <f>MAX(AW9-AW18-PL!AW18-PL!AW41-PL!AW46+CF!AW16+CF!AW39,0)</f>
        <v>0</v>
      </c>
      <c r="AY9" s="205">
        <f>MAX(AX9-AX18-PL!AX18-PL!AX41-PL!AX46+CF!AX16+CF!AX39,0)</f>
        <v>0</v>
      </c>
      <c r="AZ9" s="205">
        <f>MAX(AY9-AY18-PL!AY18-PL!AY41-PL!AY46+CF!AY16+CF!AY39,0)</f>
        <v>0</v>
      </c>
      <c r="BA9" s="205">
        <f>MAX(AZ9-AZ18-PL!AZ18-PL!AZ41-PL!AZ46+CF!AZ16+CF!AZ39,0)</f>
        <v>0</v>
      </c>
      <c r="BB9" s="205">
        <f>MAX(BA9-BA18-PL!BA18-PL!BA41-PL!BA46+CF!BA16+CF!BA39,0)</f>
        <v>0</v>
      </c>
      <c r="BC9" s="205">
        <f>MAX(BB9-BB18-PL!BB18-PL!BB41-PL!BB46+CF!BB16+CF!BB39,0)</f>
        <v>0</v>
      </c>
      <c r="BD9" s="205">
        <f>MAX(BC9-BC18-PL!BC18-PL!BC41-PL!BC46+CF!BC16+CF!BC39,0)</f>
        <v>0</v>
      </c>
      <c r="BE9" s="205">
        <f>MAX(BD9-BD18-PL!BD18-PL!BD41-PL!BD46+CF!BD16+CF!BD39,0)</f>
        <v>0</v>
      </c>
      <c r="BF9" s="205">
        <f>MAX(BE9-BE18-PL!BE18-PL!BE41-PL!BE46+CF!BE16+CF!BE39,0)</f>
        <v>0</v>
      </c>
      <c r="BG9" s="205">
        <f>MAX(BF9-BF18-PL!BF18-PL!BF41-PL!BF46+CF!BF16+CF!BF39,0)</f>
        <v>0</v>
      </c>
      <c r="BH9" s="205">
        <f>MAX(BG9-BG18-PL!BG18-PL!BG41-PL!BG46+CF!BG16+CF!BG39,0)</f>
        <v>0</v>
      </c>
      <c r="BI9" s="205">
        <f>MAX(BH9-BH18-PL!BH18-PL!BH41-PL!BH46+CF!BH16+CF!BH39,0)</f>
        <v>0</v>
      </c>
      <c r="BJ9" s="205">
        <f>MAX(BI9-BI18-PL!BI18-PL!BI41-PL!BI46+CF!BI16+CF!BI39,0)</f>
        <v>0</v>
      </c>
      <c r="BK9" s="205">
        <f>MAX(BJ9-BJ18-PL!BJ18-PL!BJ41-PL!BJ46+CF!BJ16+CF!BJ39,0)</f>
        <v>0</v>
      </c>
      <c r="BL9" s="205">
        <f>MAX(BK9-BK18-PL!BK18-PL!BK41-PL!BK46+CF!BK16+CF!BK39,0)</f>
        <v>0</v>
      </c>
      <c r="BM9" s="205">
        <f>MAX(BL9-BL18-PL!BL18-PL!BL41-PL!BL46+CF!BL16+CF!BL39,0)</f>
        <v>0</v>
      </c>
      <c r="BN9" s="205">
        <f>MAX(BM9-BM18-PL!BM18-PL!BM41-PL!BM46+CF!BM16+CF!BM39,0)</f>
        <v>0</v>
      </c>
      <c r="BO9" s="205">
        <f>MAX(BN9-BN18-PL!BN18-PL!BN41-PL!BN46+CF!BN16+CF!BN39,0)</f>
        <v>0</v>
      </c>
      <c r="BP9" s="205">
        <f>MAX(BO9-BO18-PL!BO18-PL!BO41-PL!BO46+CF!BO16+CF!BO39,0)</f>
        <v>0</v>
      </c>
      <c r="BQ9" s="205">
        <f>MAX(BP9-BP18-PL!BP18-PL!BP41-PL!BP46+CF!BP16+CF!BP39,0)</f>
        <v>0</v>
      </c>
      <c r="BR9" s="205">
        <f>MAX(BQ9-BQ18-PL!BQ18-PL!BQ41-PL!BQ46+CF!BQ16+CF!BQ39,0)</f>
        <v>0</v>
      </c>
      <c r="BS9" s="205">
        <f>MAX(BR9-BR18-PL!BR18-PL!BR41-PL!BR46+CF!BR16+CF!BR39,0)</f>
        <v>0</v>
      </c>
      <c r="BT9" s="205">
        <f>MAX(BS9-BS18-PL!BS18-PL!BS41-PL!BS46+CF!BS16+CF!BS39,0)</f>
        <v>0</v>
      </c>
      <c r="BU9" s="205">
        <f>MAX(BT9-BT18-PL!BT18-PL!BT41-PL!BT46+CF!BT16+CF!BT39,0)</f>
        <v>0</v>
      </c>
      <c r="BV9" s="205">
        <f>MAX(BU9-BU18-PL!BU18-PL!BU41-PL!BU46+CF!BU16+CF!BU39,0)</f>
        <v>0</v>
      </c>
      <c r="BW9" s="205">
        <f>MAX(BV9-BV18-PL!BV18-PL!BV41-PL!BV46+CF!BV16+CF!BV39,0)</f>
        <v>0</v>
      </c>
      <c r="BX9" s="205">
        <f>MAX(BW9-BW18-PL!BW18-PL!BW41-PL!BW46+CF!BW16+CF!BW39,0)</f>
        <v>0</v>
      </c>
      <c r="BY9" s="205">
        <f>MAX(BX9-BX18-PL!BX18-PL!BX41-PL!BX46+CF!BX16+CF!BX39,0)</f>
        <v>0</v>
      </c>
      <c r="BZ9" s="205">
        <f>MAX(BY9-BY18-PL!BY18-PL!BY41-PL!BY46+CF!BY16+CF!BY39,0)</f>
        <v>0</v>
      </c>
      <c r="CA9" s="205">
        <f>MAX(BZ9-BZ18-PL!BZ18-PL!BZ41-PL!BZ46+CF!BZ16+CF!BZ39,0)</f>
        <v>0</v>
      </c>
      <c r="CB9" s="205">
        <f>MAX(CA9-CA18-PL!CA18-PL!CA41-PL!CA46+CF!CA16+CF!CA39,0)</f>
        <v>0</v>
      </c>
      <c r="CC9" s="205">
        <f>MAX(CB9-CB18-PL!CB18-PL!CB41-PL!CB46+CF!CB16+CF!CB39,0)</f>
        <v>0</v>
      </c>
      <c r="CD9" s="205">
        <f>MAX(CC9-CC18-PL!CC18-PL!CC41-PL!CC46+CF!CC16+CF!CC39,0)</f>
        <v>0</v>
      </c>
      <c r="CE9" s="205">
        <f>MAX(CD9-CD18-PL!CD18-PL!CD41-PL!CD46+CF!CD16+CF!CD39,0)</f>
        <v>0</v>
      </c>
      <c r="CF9" s="205">
        <f>MAX(CE9-CE18-PL!CE18-PL!CE41-PL!CE46+CF!CE16+CF!CE39,0)</f>
        <v>0</v>
      </c>
      <c r="CG9" s="205">
        <f>MAX(CF9-CF18-PL!CF18-PL!CF41-PL!CF46+CF!CF16+CF!CF39,0)</f>
        <v>0</v>
      </c>
      <c r="CH9" s="205">
        <f>MAX(CG9-CG18-PL!CG18-PL!CG41-PL!CG46+CF!CG16+CF!CG39,0)</f>
        <v>0</v>
      </c>
      <c r="CI9" s="205">
        <f>MAX(CH9-CH18-PL!CH18-PL!CH41-PL!CH46+CF!CH16+CF!CH39,0)</f>
        <v>0</v>
      </c>
      <c r="CJ9" s="205">
        <f>MAX(CI9-CI18-PL!CI18-PL!CI41-PL!CI46+CF!CI16+CF!CI39,0)</f>
        <v>0</v>
      </c>
      <c r="CK9" s="205">
        <f>MAX(CJ9-CJ18-PL!CJ18-PL!CJ41-PL!CJ46+CF!CJ16+CF!CJ39,0)</f>
        <v>0</v>
      </c>
      <c r="CL9" s="205">
        <f>MAX(CK9-CK18-PL!CK18-PL!CK41-PL!CK46+CF!CK16+CF!CK39,0)</f>
        <v>0</v>
      </c>
      <c r="CM9" s="205">
        <f>MAX(CL9-CL18-PL!CL18-PL!CL41-PL!CL46+CF!CL16+CF!CL39,0)</f>
        <v>0</v>
      </c>
      <c r="CN9" s="205">
        <f>MAX(CM9-CM18-PL!CM18-PL!CM41-PL!CM46+CF!CM16+CF!CM39,0)</f>
        <v>0</v>
      </c>
      <c r="CO9" s="205">
        <f>MAX(CN9-CN18-PL!CN18-PL!CN41-PL!CN46+CF!CN16+CF!CN39,0)</f>
        <v>0</v>
      </c>
      <c r="CP9" s="205">
        <f>MAX(CO9-CO18-PL!CO18-PL!CO41-PL!CO46+CF!CO16+CF!CO39,0)</f>
        <v>0</v>
      </c>
      <c r="CQ9" s="205">
        <f>MAX(CP9-CP18-PL!CP18-PL!CP41-PL!CP46+CF!CP16+CF!CP39,0)</f>
        <v>0</v>
      </c>
      <c r="CR9" s="205">
        <f>MAX(CQ9-CQ18-PL!CQ18-PL!CQ41-PL!CQ46+CF!CQ16+CF!CQ39,0)</f>
        <v>0</v>
      </c>
      <c r="CS9" s="205">
        <f>MAX(CR9-CR18-PL!CR18-PL!CR41-PL!CR46+CF!CR16+CF!CR39,0)</f>
        <v>0</v>
      </c>
      <c r="CT9" s="205">
        <f>MAX(CS9-CS18-PL!CS18-PL!CS41-PL!CS46+CF!CS16+CF!CS39,0)</f>
        <v>0</v>
      </c>
      <c r="CU9" s="205">
        <f>MAX(CT9-CT18-PL!CT18-PL!CT41-PL!CT46+CF!CT16+CF!CT39,0)</f>
        <v>0</v>
      </c>
      <c r="CV9" s="205">
        <f>MAX(CU9-CU18-PL!CU18-PL!CU41-PL!CU46+CF!CU16+CF!CU39,0)</f>
        <v>0</v>
      </c>
      <c r="CW9" s="205">
        <f>MAX(CV9-CV18-PL!CV18-PL!CV41-PL!CV46+CF!CV16+CF!CV39,0)</f>
        <v>0</v>
      </c>
      <c r="CX9" s="205">
        <f>MAX(CW9-CW18-PL!CW18-PL!CW41-PL!CW46+CF!CW16+CF!CW39,0)</f>
        <v>0</v>
      </c>
      <c r="CY9" s="205">
        <f>MAX(CX9-CX18-PL!CX18-PL!CX41-PL!CX46+CF!CX16+CF!CX39,0)</f>
        <v>0</v>
      </c>
      <c r="CZ9" s="205">
        <f>MAX(CY9-CY18-PL!CY18-PL!CY41-PL!CY46+CF!CY16+CF!CY39,0)</f>
        <v>0</v>
      </c>
      <c r="DA9" s="205">
        <f>MAX(CZ9-CZ18-PL!CZ18-PL!CZ41-PL!CZ46+CF!CZ16+CF!CZ39,0)</f>
        <v>0</v>
      </c>
      <c r="DB9" s="205">
        <f>MAX(DA9-DA18-PL!DA18-PL!DA41-PL!DA46+CF!DA16+CF!DA39,0)</f>
        <v>0</v>
      </c>
      <c r="DC9" s="205">
        <f>MAX(DB9-DB18-PL!DB18-PL!DB41-PL!DB46+CF!DB16+CF!DB39,0)</f>
        <v>0</v>
      </c>
      <c r="DD9" s="205">
        <f>MAX(DC9-DC18-PL!DC18-PL!DC41-PL!DC46+CF!DC16+CF!DC39,0)</f>
        <v>0</v>
      </c>
      <c r="DE9" s="205">
        <f>MAX(DD9-DD18-PL!DD18-PL!DD41-PL!DD46+CF!DD16+CF!DD39,0)</f>
        <v>0</v>
      </c>
      <c r="DF9" s="205">
        <f>MAX(DE9-DE18-PL!DE18-PL!DE41-PL!DE46+CF!DE16+CF!DE39,0)</f>
        <v>0</v>
      </c>
      <c r="DG9" s="205">
        <f>MAX(DF9-DF18-PL!DF18-PL!DF41-PL!DF46+CF!DF16+CF!DF39,0)</f>
        <v>0</v>
      </c>
      <c r="DH9" s="205">
        <f>MAX(DG9-DG18-PL!DG18-PL!DG41-PL!DG46+CF!DG16+CF!DG39,0)</f>
        <v>0</v>
      </c>
      <c r="DI9" s="205">
        <f>MAX(DH9-DH18-PL!DH18-PL!DH41-PL!DH46+CF!DH16+CF!DH39,0)</f>
        <v>0</v>
      </c>
      <c r="DJ9" s="205">
        <f>MAX(DI9-DI18-PL!DI18-PL!DI41-PL!DI46+CF!DI16+CF!DI39,0)</f>
        <v>0</v>
      </c>
      <c r="DK9" s="205">
        <f>MAX(DJ9-DJ18-PL!DJ18-PL!DJ41-PL!DJ46+CF!DJ16+CF!DJ39,0)</f>
        <v>0</v>
      </c>
      <c r="DL9" s="205">
        <f>MAX(DK9-DK18-PL!DK18-PL!DK41-PL!DK46+CF!DK16+CF!DK39,0)</f>
        <v>0</v>
      </c>
      <c r="DM9" s="205">
        <f>MAX(DL9-DL18-PL!DL18-PL!DL41-PL!DL46+CF!DL16+CF!DL39,0)</f>
        <v>0</v>
      </c>
      <c r="DN9" s="205">
        <f>MAX(DM9-DM18-PL!DM18-PL!DM41-PL!DM46+CF!DM16+CF!DM39,0)</f>
        <v>0</v>
      </c>
      <c r="DO9" s="205">
        <f>MAX(DN9-DN18-PL!DN18-PL!DN41-PL!DN46+CF!DN16+CF!DN39,0)</f>
        <v>0</v>
      </c>
      <c r="DP9" s="205">
        <f>MAX(DO9-DO18-PL!DO18-PL!DO41-PL!DO46+CF!DO16+CF!DO39,0)</f>
        <v>0</v>
      </c>
      <c r="DQ9" s="205">
        <f>MAX(DP9-DP18-PL!DP18-PL!DP41-PL!DP46+CF!DP16+CF!DP39,0)</f>
        <v>0</v>
      </c>
      <c r="DR9" s="205">
        <f>MAX(DQ9-DQ18-PL!DQ18-PL!DQ41-PL!DQ46+CF!DQ16+CF!DQ39,0)</f>
        <v>0</v>
      </c>
      <c r="DS9" s="206">
        <f>MAX(DR9-DR18-PL!DR18-PL!DR41-PL!DR46+CF!DR16+CF!DR39,0)</f>
        <v>0</v>
      </c>
    </row>
    <row r="10" spans="1:123" s="57" customFormat="1" ht="18" customHeight="1" x14ac:dyDescent="0.3">
      <c r="A10" s="203">
        <v>124</v>
      </c>
      <c r="B10" s="204" t="s">
        <v>231</v>
      </c>
      <c r="C10" s="205">
        <v>0</v>
      </c>
      <c r="D10" s="205">
        <f>MAX(C10-C19-PL!C15-PL!C16+CF!C13+CF!C14,0)</f>
        <v>0</v>
      </c>
      <c r="E10" s="205">
        <f>MAX(D10-D19-PL!D15-PL!D16+CF!D13+CF!D14,0)</f>
        <v>0</v>
      </c>
      <c r="F10" s="205">
        <f>MAX(E10-E19-PL!E15-PL!E16+CF!E13+CF!E14,0)</f>
        <v>0</v>
      </c>
      <c r="G10" s="205">
        <f>MAX(F10-F19-PL!F15-PL!F16+CF!F13+CF!F14,0)</f>
        <v>0</v>
      </c>
      <c r="H10" s="205">
        <f>MAX(G10-G19-PL!G15-PL!G16+CF!G13+CF!G14,0)</f>
        <v>0</v>
      </c>
      <c r="I10" s="205">
        <f>MAX(H10-H19-PL!H15-PL!H16+CF!H13+CF!H14,0)</f>
        <v>0</v>
      </c>
      <c r="J10" s="205">
        <f>MAX(I10-I19-PL!I15-PL!I16+CF!I13+CF!I14,0)</f>
        <v>0</v>
      </c>
      <c r="K10" s="205">
        <f>MAX(J10-J19-PL!J15-PL!J16+CF!J13+CF!J14,0)</f>
        <v>0</v>
      </c>
      <c r="L10" s="205">
        <f>MAX(K10-K19-PL!K15-PL!K16+CF!K13+CF!K14,0)</f>
        <v>0</v>
      </c>
      <c r="M10" s="205">
        <f>MAX(L10-L19-PL!L15-PL!L16+CF!L13+CF!L14,0)</f>
        <v>0</v>
      </c>
      <c r="N10" s="205">
        <f>MAX(M10-M19-PL!M15-PL!M16+CF!M13+CF!M14,0)</f>
        <v>0</v>
      </c>
      <c r="O10" s="205">
        <f>MAX(N10-N19-PL!N15-PL!N16+CF!N13+CF!N14,0)</f>
        <v>0</v>
      </c>
      <c r="P10" s="205">
        <f>MAX(O10-O19-PL!O15-PL!O16+CF!O13+CF!O14,0)</f>
        <v>0</v>
      </c>
      <c r="Q10" s="205">
        <f>MAX(P10-P19-PL!P15-PL!P16+CF!P13+CF!P14,0)</f>
        <v>0</v>
      </c>
      <c r="R10" s="205">
        <f>MAX(Q10-Q19-PL!Q15-PL!Q16+CF!Q13+CF!Q14,0)</f>
        <v>0</v>
      </c>
      <c r="S10" s="205">
        <f>MAX(R10-R19-PL!R15-PL!R16+CF!R13+CF!R14,0)</f>
        <v>0</v>
      </c>
      <c r="T10" s="205">
        <f>MAX(S10-S19-PL!S15-PL!S16+CF!S13+CF!S14,0)</f>
        <v>0</v>
      </c>
      <c r="U10" s="205">
        <f>MAX(T10-T19-PL!T15-PL!T16+CF!T13+CF!T14,0)</f>
        <v>0</v>
      </c>
      <c r="V10" s="205">
        <f>MAX(U10-U19-PL!U15-PL!U16+CF!U13+CF!U14,0)</f>
        <v>0</v>
      </c>
      <c r="W10" s="205">
        <f>MAX(V10-V19-PL!V15-PL!V16+CF!V13+CF!V14,0)</f>
        <v>0</v>
      </c>
      <c r="X10" s="205">
        <f>MAX(W10-W19-PL!W15-PL!W16+CF!W13+CF!W14,0)</f>
        <v>0</v>
      </c>
      <c r="Y10" s="205">
        <f>MAX(X10-X19-PL!X15-PL!X16+CF!X13+CF!X14,0)</f>
        <v>0</v>
      </c>
      <c r="Z10" s="205">
        <f>MAX(Y10-Y19-PL!Y15-PL!Y16+CF!Y13+CF!Y14,0)</f>
        <v>0</v>
      </c>
      <c r="AA10" s="205">
        <f>MAX(Z10-Z19-PL!Z15-PL!Z16+CF!Z13+CF!Z14,0)</f>
        <v>0</v>
      </c>
      <c r="AB10" s="205">
        <f>MAX(AA10-AA19-PL!AA15-PL!AA16+CF!AA13+CF!AA14,0)</f>
        <v>0</v>
      </c>
      <c r="AC10" s="205">
        <f>MAX(AB10-AB19-PL!AB15-PL!AB16+CF!AB13+CF!AB14,0)</f>
        <v>0</v>
      </c>
      <c r="AD10" s="205">
        <f>MAX(AC10-AC19-PL!AC15-PL!AC16+CF!AC13+CF!AC14,0)</f>
        <v>0</v>
      </c>
      <c r="AE10" s="205">
        <f>MAX(AD10-AD19-PL!AD15-PL!AD16+CF!AD13+CF!AD14,0)</f>
        <v>0</v>
      </c>
      <c r="AF10" s="205">
        <f>MAX(AE10-AE19-PL!AE15-PL!AE16+CF!AE13+CF!AE14,0)</f>
        <v>0</v>
      </c>
      <c r="AG10" s="205">
        <f>MAX(AF10-AF19-PL!AF15-PL!AF16+CF!AF13+CF!AF14,0)</f>
        <v>0</v>
      </c>
      <c r="AH10" s="205">
        <f>MAX(AG10-AG19-PL!AG15-PL!AG16+CF!AG13+CF!AG14,0)</f>
        <v>0</v>
      </c>
      <c r="AI10" s="205">
        <f>MAX(AH10-AH19-PL!AH15-PL!AH16+CF!AH13+CF!AH14,0)</f>
        <v>0</v>
      </c>
      <c r="AJ10" s="205">
        <f>MAX(AI10-AI19-PL!AI15-PL!AI16+CF!AI13+CF!AI14,0)</f>
        <v>0</v>
      </c>
      <c r="AK10" s="205">
        <f>MAX(AJ10-AJ19-PL!AJ15-PL!AJ16+CF!AJ13+CF!AJ14,0)</f>
        <v>0</v>
      </c>
      <c r="AL10" s="205">
        <f>MAX(AK10-AK19-PL!AK15-PL!AK16+CF!AK13+CF!AK14,0)</f>
        <v>0</v>
      </c>
      <c r="AM10" s="205">
        <f>MAX(AL10-AL19-PL!AL15-PL!AL16+CF!AL13+CF!AL14,0)</f>
        <v>0</v>
      </c>
      <c r="AN10" s="205">
        <f>MAX(AM10-AM19-PL!AM15-PL!AM16+CF!AM13+CF!AM14,0)</f>
        <v>0</v>
      </c>
      <c r="AO10" s="205">
        <f>MAX(AN10-AN19-PL!AN15-PL!AN16+CF!AN13+CF!AN14,0)</f>
        <v>0</v>
      </c>
      <c r="AP10" s="205">
        <f>MAX(AO10-AO19-PL!AO15-PL!AO16+CF!AO13+CF!AO14,0)</f>
        <v>0</v>
      </c>
      <c r="AQ10" s="205">
        <f>MAX(AP10-AP19-PL!AP15-PL!AP16+CF!AP13+CF!AP14,0)</f>
        <v>0</v>
      </c>
      <c r="AR10" s="205">
        <f>MAX(AQ10-AQ19-PL!AQ15-PL!AQ16+CF!AQ13+CF!AQ14,0)</f>
        <v>0</v>
      </c>
      <c r="AS10" s="205">
        <f>MAX(AR10-AR19-PL!AR15-PL!AR16+CF!AR13+CF!AR14,0)</f>
        <v>0</v>
      </c>
      <c r="AT10" s="205">
        <f>MAX(AS10-AS19-PL!AS15-PL!AS16+CF!AS13+CF!AS14,0)</f>
        <v>0</v>
      </c>
      <c r="AU10" s="205">
        <f>MAX(AT10-AT19-PL!AT15-PL!AT16+CF!AT13+CF!AT14,0)</f>
        <v>0</v>
      </c>
      <c r="AV10" s="205">
        <f>MAX(AU10-AU19-PL!AU15-PL!AU16+CF!AU13+CF!AU14,0)</f>
        <v>0</v>
      </c>
      <c r="AW10" s="205">
        <f>MAX(AV10-AV19-PL!AV15-PL!AV16+CF!AV13+CF!AV14,0)</f>
        <v>0</v>
      </c>
      <c r="AX10" s="205">
        <f>MAX(AW10-AW19-PL!AW15-PL!AW16+CF!AW13+CF!AW14,0)</f>
        <v>0</v>
      </c>
      <c r="AY10" s="205">
        <f>MAX(AX10-AX19-PL!AX15-PL!AX16+CF!AX13+CF!AX14,0)</f>
        <v>0</v>
      </c>
      <c r="AZ10" s="205">
        <f>MAX(AY10-AY19-PL!AY15-PL!AY16+CF!AY13+CF!AY14,0)</f>
        <v>0</v>
      </c>
      <c r="BA10" s="205">
        <f>MAX(AZ10-AZ19-PL!AZ15-PL!AZ16+CF!AZ13+CF!AZ14,0)</f>
        <v>0</v>
      </c>
      <c r="BB10" s="205">
        <f>MAX(BA10-BA19-PL!BA15-PL!BA16+CF!BA13+CF!BA14,0)</f>
        <v>0</v>
      </c>
      <c r="BC10" s="205">
        <f>MAX(BB10-BB19-PL!BB15-PL!BB16+CF!BB13+CF!BB14,0)</f>
        <v>0</v>
      </c>
      <c r="BD10" s="205">
        <f>MAX(BC10-BC19-PL!BC15-PL!BC16+CF!BC13+CF!BC14,0)</f>
        <v>0</v>
      </c>
      <c r="BE10" s="205">
        <f>MAX(BD10-BD19-PL!BD15-PL!BD16+CF!BD13+CF!BD14,0)</f>
        <v>0</v>
      </c>
      <c r="BF10" s="205">
        <f>MAX(BE10-BE19-PL!BE15-PL!BE16+CF!BE13+CF!BE14,0)</f>
        <v>0</v>
      </c>
      <c r="BG10" s="205">
        <f>MAX(BF10-BF19-PL!BF15-PL!BF16+CF!BF13+CF!BF14,0)</f>
        <v>0</v>
      </c>
      <c r="BH10" s="205">
        <f>MAX(BG10-BG19-PL!BG15-PL!BG16+CF!BG13+CF!BG14,0)</f>
        <v>0</v>
      </c>
      <c r="BI10" s="205">
        <f>MAX(BH10-BH19-PL!BH15-PL!BH16+CF!BH13+CF!BH14,0)</f>
        <v>0</v>
      </c>
      <c r="BJ10" s="205">
        <f>MAX(BI10-BI19-PL!BI15-PL!BI16+CF!BI13+CF!BI14,0)</f>
        <v>0</v>
      </c>
      <c r="BK10" s="205">
        <f>MAX(BJ10-BJ19-PL!BJ15-PL!BJ16+CF!BJ13+CF!BJ14,0)</f>
        <v>0</v>
      </c>
      <c r="BL10" s="205">
        <f>MAX(BK10-BK19-PL!BK15-PL!BK16+CF!BK13+CF!BK14,0)</f>
        <v>0</v>
      </c>
      <c r="BM10" s="205">
        <f>MAX(BL10-BL19-PL!BL15-PL!BL16+CF!BL13+CF!BL14,0)</f>
        <v>0</v>
      </c>
      <c r="BN10" s="205">
        <f>MAX(BM10-BM19-PL!BM15-PL!BM16+CF!BM13+CF!BM14,0)</f>
        <v>0</v>
      </c>
      <c r="BO10" s="205">
        <f>MAX(BN10-BN19-PL!BN15-PL!BN16+CF!BN13+CF!BN14,0)</f>
        <v>0</v>
      </c>
      <c r="BP10" s="205">
        <f>MAX(BO10-BO19-PL!BO15-PL!BO16+CF!BO13+CF!BO14,0)</f>
        <v>0</v>
      </c>
      <c r="BQ10" s="205">
        <f>MAX(BP10-BP19-PL!BP15-PL!BP16+CF!BP13+CF!BP14,0)</f>
        <v>0</v>
      </c>
      <c r="BR10" s="205">
        <f>MAX(BQ10-BQ19-PL!BQ15-PL!BQ16+CF!BQ13+CF!BQ14,0)</f>
        <v>0</v>
      </c>
      <c r="BS10" s="205">
        <f>MAX(BR10-BR19-PL!BR15-PL!BR16+CF!BR13+CF!BR14,0)</f>
        <v>0</v>
      </c>
      <c r="BT10" s="205">
        <f>MAX(BS10-BS19-PL!BS15-PL!BS16+CF!BS13+CF!BS14,0)</f>
        <v>0</v>
      </c>
      <c r="BU10" s="205">
        <f>MAX(BT10-BT19-PL!BT15-PL!BT16+CF!BT13+CF!BT14,0)</f>
        <v>0</v>
      </c>
      <c r="BV10" s="205">
        <f>MAX(BU10-BU19-PL!BU15-PL!BU16+CF!BU13+CF!BU14,0)</f>
        <v>0</v>
      </c>
      <c r="BW10" s="205">
        <f>MAX(BV10-BV19-PL!BV15-PL!BV16+CF!BV13+CF!BV14,0)</f>
        <v>0</v>
      </c>
      <c r="BX10" s="205">
        <f>MAX(BW10-BW19-PL!BW15-PL!BW16+CF!BW13+CF!BW14,0)</f>
        <v>0</v>
      </c>
      <c r="BY10" s="205">
        <f>MAX(BX10-BX19-PL!BX15-PL!BX16+CF!BX13+CF!BX14,0)</f>
        <v>0</v>
      </c>
      <c r="BZ10" s="205">
        <f>MAX(BY10-BY19-PL!BY15-PL!BY16+CF!BY13+CF!BY14,0)</f>
        <v>0</v>
      </c>
      <c r="CA10" s="205">
        <f>MAX(BZ10-BZ19-PL!BZ15-PL!BZ16+CF!BZ13+CF!BZ14,0)</f>
        <v>0</v>
      </c>
      <c r="CB10" s="205">
        <f>MAX(CA10-CA19-PL!CA15-PL!CA16+CF!CA13+CF!CA14,0)</f>
        <v>0</v>
      </c>
      <c r="CC10" s="205">
        <f>MAX(CB10-CB19-PL!CB15-PL!CB16+CF!CB13+CF!CB14,0)</f>
        <v>0</v>
      </c>
      <c r="CD10" s="205">
        <f>MAX(CC10-CC19-PL!CC15-PL!CC16+CF!CC13+CF!CC14,0)</f>
        <v>0</v>
      </c>
      <c r="CE10" s="205">
        <f>MAX(CD10-CD19-PL!CD15-PL!CD16+CF!CD13+CF!CD14,0)</f>
        <v>0</v>
      </c>
      <c r="CF10" s="205">
        <f>MAX(CE10-CE19-PL!CE15-PL!CE16+CF!CE13+CF!CE14,0)</f>
        <v>0</v>
      </c>
      <c r="CG10" s="205">
        <f>MAX(CF10-CF19-PL!CF15-PL!CF16+CF!CF13+CF!CF14,0)</f>
        <v>0</v>
      </c>
      <c r="CH10" s="205">
        <f>MAX(CG10-CG19-PL!CG15-PL!CG16+CF!CG13+CF!CG14,0)</f>
        <v>0</v>
      </c>
      <c r="CI10" s="205">
        <f>MAX(CH10-CH19-PL!CH15-PL!CH16+CF!CH13+CF!CH14,0)</f>
        <v>0</v>
      </c>
      <c r="CJ10" s="205">
        <f>MAX(CI10-CI19-PL!CI15-PL!CI16+CF!CI13+CF!CI14,0)</f>
        <v>0</v>
      </c>
      <c r="CK10" s="205">
        <f>MAX(CJ10-CJ19-PL!CJ15-PL!CJ16+CF!CJ13+CF!CJ14,0)</f>
        <v>0</v>
      </c>
      <c r="CL10" s="205">
        <f>MAX(CK10-CK19-PL!CK15-PL!CK16+CF!CK13+CF!CK14,0)</f>
        <v>0</v>
      </c>
      <c r="CM10" s="205">
        <f>MAX(CL10-CL19-PL!CL15-PL!CL16+CF!CL13+CF!CL14,0)</f>
        <v>0</v>
      </c>
      <c r="CN10" s="205">
        <f>MAX(CM10-CM19-PL!CM15-PL!CM16+CF!CM13+CF!CM14,0)</f>
        <v>0</v>
      </c>
      <c r="CO10" s="205">
        <f>MAX(CN10-CN19-PL!CN15-PL!CN16+CF!CN13+CF!CN14,0)</f>
        <v>0</v>
      </c>
      <c r="CP10" s="205">
        <f>MAX(CO10-CO19-PL!CO15-PL!CO16+CF!CO13+CF!CO14,0)</f>
        <v>0</v>
      </c>
      <c r="CQ10" s="205">
        <f>MAX(CP10-CP19-PL!CP15-PL!CP16+CF!CP13+CF!CP14,0)</f>
        <v>0</v>
      </c>
      <c r="CR10" s="205">
        <f>MAX(CQ10-CQ19-PL!CQ15-PL!CQ16+CF!CQ13+CF!CQ14,0)</f>
        <v>0</v>
      </c>
      <c r="CS10" s="205">
        <f>MAX(CR10-CR19-PL!CR15-PL!CR16+CF!CR13+CF!CR14,0)</f>
        <v>0</v>
      </c>
      <c r="CT10" s="205">
        <f>MAX(CS10-CS19-PL!CS15-PL!CS16+CF!CS13+CF!CS14,0)</f>
        <v>0</v>
      </c>
      <c r="CU10" s="205">
        <f>MAX(CT10-CT19-PL!CT15-PL!CT16+CF!CT13+CF!CT14,0)</f>
        <v>0</v>
      </c>
      <c r="CV10" s="205">
        <f>MAX(CU10-CU19-PL!CU15-PL!CU16+CF!CU13+CF!CU14,0)</f>
        <v>0</v>
      </c>
      <c r="CW10" s="205">
        <f>MAX(CV10-CV19-PL!CV15-PL!CV16+CF!CV13+CF!CV14,0)</f>
        <v>0</v>
      </c>
      <c r="CX10" s="205">
        <f>MAX(CW10-CW19-PL!CW15-PL!CW16+CF!CW13+CF!CW14,0)</f>
        <v>0</v>
      </c>
      <c r="CY10" s="205">
        <f>MAX(CX10-CX19-PL!CX15-PL!CX16+CF!CX13+CF!CX14,0)</f>
        <v>0</v>
      </c>
      <c r="CZ10" s="205">
        <f>MAX(CY10-CY19-PL!CY15-PL!CY16+CF!CY13+CF!CY14,0)</f>
        <v>0</v>
      </c>
      <c r="DA10" s="205">
        <f>MAX(CZ10-CZ19-PL!CZ15-PL!CZ16+CF!CZ13+CF!CZ14,0)</f>
        <v>0</v>
      </c>
      <c r="DB10" s="205">
        <f>MAX(DA10-DA19-PL!DA15-PL!DA16+CF!DA13+CF!DA14,0)</f>
        <v>0</v>
      </c>
      <c r="DC10" s="205">
        <f>MAX(DB10-DB19-PL!DB15-PL!DB16+CF!DB13+CF!DB14,0)</f>
        <v>0</v>
      </c>
      <c r="DD10" s="205">
        <f>MAX(DC10-DC19-PL!DC15-PL!DC16+CF!DC13+CF!DC14,0)</f>
        <v>0</v>
      </c>
      <c r="DE10" s="205">
        <f>MAX(DD10-DD19-PL!DD15-PL!DD16+CF!DD13+CF!DD14,0)</f>
        <v>0</v>
      </c>
      <c r="DF10" s="205">
        <f>MAX(DE10-DE19-PL!DE15-PL!DE16+CF!DE13+CF!DE14,0)</f>
        <v>0</v>
      </c>
      <c r="DG10" s="205">
        <f>MAX(DF10-DF19-PL!DF15-PL!DF16+CF!DF13+CF!DF14,0)</f>
        <v>0</v>
      </c>
      <c r="DH10" s="205">
        <f>MAX(DG10-DG19-PL!DG15-PL!DG16+CF!DG13+CF!DG14,0)</f>
        <v>0</v>
      </c>
      <c r="DI10" s="205">
        <f>MAX(DH10-DH19-PL!DH15-PL!DH16+CF!DH13+CF!DH14,0)</f>
        <v>0</v>
      </c>
      <c r="DJ10" s="205">
        <f>MAX(DI10-DI19-PL!DI15-PL!DI16+CF!DI13+CF!DI14,0)</f>
        <v>0</v>
      </c>
      <c r="DK10" s="205">
        <f>MAX(DJ10-DJ19-PL!DJ15-PL!DJ16+CF!DJ13+CF!DJ14,0)</f>
        <v>0</v>
      </c>
      <c r="DL10" s="205">
        <f>MAX(DK10-DK19-PL!DK15-PL!DK16+CF!DK13+CF!DK14,0)</f>
        <v>0</v>
      </c>
      <c r="DM10" s="205">
        <f>MAX(DL10-DL19-PL!DL15-PL!DL16+CF!DL13+CF!DL14,0)</f>
        <v>0</v>
      </c>
      <c r="DN10" s="205">
        <f>MAX(DM10-DM19-PL!DM15-PL!DM16+CF!DM13+CF!DM14,0)</f>
        <v>0</v>
      </c>
      <c r="DO10" s="205">
        <f>MAX(DN10-DN19-PL!DN15-PL!DN16+CF!DN13+CF!DN14,0)</f>
        <v>0</v>
      </c>
      <c r="DP10" s="205">
        <f>MAX(DO10-DO19-PL!DO15-PL!DO16+CF!DO13+CF!DO14,0)</f>
        <v>0</v>
      </c>
      <c r="DQ10" s="205">
        <f>MAX(DP10-DP19-PL!DP15-PL!DP16+CF!DP13+CF!DP14,0)</f>
        <v>0</v>
      </c>
      <c r="DR10" s="205">
        <f>MAX(DQ10-DQ19-PL!DQ15-PL!DQ16+CF!DQ13+CF!DQ14,0)</f>
        <v>0</v>
      </c>
      <c r="DS10" s="206">
        <f>MAX(DR10-DR19-PL!DR15-PL!DR16+CF!DR13+CF!DR14,0)</f>
        <v>0</v>
      </c>
    </row>
    <row r="11" spans="1:123" s="57" customFormat="1" ht="18" customHeight="1" x14ac:dyDescent="0.3">
      <c r="A11" s="203">
        <v>125</v>
      </c>
      <c r="B11" s="204" t="s">
        <v>232</v>
      </c>
      <c r="C11" s="205">
        <v>0</v>
      </c>
      <c r="D11" s="205">
        <f>MAX(C11-C20-PL!C17-PL!C19-PL!C25-PL!C31+CF!C15+CF!C17+CF!C23+CF!C29,0)</f>
        <v>0</v>
      </c>
      <c r="E11" s="205">
        <f>MAX(D11-D20-PL!D17-PL!D19-PL!D25-PL!D31+CF!D15+CF!D17+CF!D23+CF!D29,0)</f>
        <v>0</v>
      </c>
      <c r="F11" s="205">
        <f>MAX(E11-E20-PL!E17-PL!E19-PL!E25-PL!E31+CF!E15+CF!E17+CF!E23+CF!E29,0)</f>
        <v>0</v>
      </c>
      <c r="G11" s="205">
        <f>MAX(F11-F20-PL!F17-PL!F19-PL!F25-PL!F31+CF!F15+CF!F17+CF!F23+CF!F29,0)</f>
        <v>0</v>
      </c>
      <c r="H11" s="205">
        <f>MAX(G11-G20-PL!G17-PL!G19-PL!G25-PL!G31+CF!G15+CF!G17+CF!G23+CF!G29,0)</f>
        <v>0</v>
      </c>
      <c r="I11" s="205">
        <f>MAX(H11-H20-PL!H17-PL!H19-PL!H25-PL!H31+CF!H15+CF!H17+CF!H23+CF!H29,0)</f>
        <v>0</v>
      </c>
      <c r="J11" s="205">
        <f>MAX(I11-I20-PL!I17-PL!I19-PL!I25-PL!I31+CF!I15+CF!I17+CF!I23+CF!I29,0)</f>
        <v>0</v>
      </c>
      <c r="K11" s="205">
        <f>MAX(J11-J20-PL!J17-PL!J19-PL!J25-PL!J31+CF!J15+CF!J17+CF!J23+CF!J29,0)</f>
        <v>0</v>
      </c>
      <c r="L11" s="205">
        <f>MAX(K11-K20-PL!K17-PL!K19-PL!K25-PL!K31+CF!K15+CF!K17+CF!K23+CF!K29,0)</f>
        <v>0</v>
      </c>
      <c r="M11" s="205">
        <f>MAX(L11-L20-PL!L17-PL!L19-PL!L25-PL!L31+CF!L15+CF!L17+CF!L23+CF!L29,0)</f>
        <v>0</v>
      </c>
      <c r="N11" s="205">
        <f>MAX(M11-M20-PL!M17-PL!M19-PL!M25-PL!M31+CF!M15+CF!M17+CF!M23+CF!M29,0)</f>
        <v>0</v>
      </c>
      <c r="O11" s="205">
        <f>MAX(N11-N20-PL!N17-PL!N19-PL!N25-PL!N31+CF!N15+CF!N17+CF!N23+CF!N29,0)</f>
        <v>0</v>
      </c>
      <c r="P11" s="205">
        <f>MAX(O11-O20-PL!O17-PL!O19-PL!O25-PL!O31+CF!O15+CF!O17+CF!O23+CF!O29,0)</f>
        <v>0</v>
      </c>
      <c r="Q11" s="205">
        <f>MAX(P11-P20-PL!P17-PL!P19-PL!P25-PL!P31+CF!P15+CF!P17+CF!P23+CF!P29,0)</f>
        <v>0</v>
      </c>
      <c r="R11" s="205">
        <f>MAX(Q11-Q20-PL!Q17-PL!Q19-PL!Q25-PL!Q31+CF!Q15+CF!Q17+CF!Q23+CF!Q29,0)</f>
        <v>0</v>
      </c>
      <c r="S11" s="205">
        <f>MAX(R11-R20-PL!R17-PL!R19-PL!R25-PL!R31+CF!R15+CF!R17+CF!R23+CF!R29,0)</f>
        <v>0</v>
      </c>
      <c r="T11" s="205">
        <f>MAX(S11-S20-PL!S17-PL!S19-PL!S25-PL!S31+CF!S15+CF!S17+CF!S23+CF!S29,0)</f>
        <v>0</v>
      </c>
      <c r="U11" s="205">
        <f>MAX(T11-T20-PL!T17-PL!T19-PL!T25-PL!T31+CF!T15+CF!T17+CF!T23+CF!T29,0)</f>
        <v>0</v>
      </c>
      <c r="V11" s="205">
        <f>MAX(U11-U20-PL!U17-PL!U19-PL!U25-PL!U31+CF!U15+CF!U17+CF!U23+CF!U29,0)</f>
        <v>0</v>
      </c>
      <c r="W11" s="205">
        <f>MAX(V11-V20-PL!V17-PL!V19-PL!V25-PL!V31+CF!V15+CF!V17+CF!V23+CF!V29,0)</f>
        <v>0</v>
      </c>
      <c r="X11" s="205">
        <f>MAX(W11-W20-PL!W17-PL!W19-PL!W25-PL!W31+CF!W15+CF!W17+CF!W23+CF!W29,0)</f>
        <v>0</v>
      </c>
      <c r="Y11" s="205">
        <f>MAX(X11-X20-PL!X17-PL!X19-PL!X25-PL!X31+CF!X15+CF!X17+CF!X23+CF!X29,0)</f>
        <v>0</v>
      </c>
      <c r="Z11" s="205">
        <f>MAX(Y11-Y20-PL!Y17-PL!Y19-PL!Y25-PL!Y31+CF!Y15+CF!Y17+CF!Y23+CF!Y29,0)</f>
        <v>0</v>
      </c>
      <c r="AA11" s="205">
        <f>MAX(Z11-Z20-PL!Z17-PL!Z19-PL!Z25-PL!Z31+CF!Z15+CF!Z17+CF!Z23+CF!Z29,0)</f>
        <v>0</v>
      </c>
      <c r="AB11" s="205">
        <f>MAX(AA11-AA20-PL!AA17-PL!AA19-PL!AA25-PL!AA31+CF!AA15+CF!AA17+CF!AA23+CF!AA29,0)</f>
        <v>0</v>
      </c>
      <c r="AC11" s="205">
        <f>MAX(AB11-AB20-PL!AB17-PL!AB19-PL!AB25-PL!AB31+CF!AB15+CF!AB17+CF!AB23+CF!AB29,0)</f>
        <v>0</v>
      </c>
      <c r="AD11" s="205">
        <f>MAX(AC11-AC20-PL!AC17-PL!AC19-PL!AC25-PL!AC31+CF!AC15+CF!AC17+CF!AC23+CF!AC29,0)</f>
        <v>0</v>
      </c>
      <c r="AE11" s="205">
        <f>MAX(AD11-AD20-PL!AD17-PL!AD19-PL!AD25-PL!AD31+CF!AD15+CF!AD17+CF!AD23+CF!AD29,0)</f>
        <v>0</v>
      </c>
      <c r="AF11" s="205">
        <f>MAX(AE11-AE20-PL!AE17-PL!AE19-PL!AE25-PL!AE31+CF!AE15+CF!AE17+CF!AE23+CF!AE29,0)</f>
        <v>0</v>
      </c>
      <c r="AG11" s="205">
        <f>MAX(AF11-AF20-PL!AF17-PL!AF19-PL!AF25-PL!AF31+CF!AF15+CF!AF17+CF!AF23+CF!AF29,0)</f>
        <v>0</v>
      </c>
      <c r="AH11" s="205">
        <f>MAX(AG11-AG20-PL!AG17-PL!AG19-PL!AG25-PL!AG31+CF!AG15+CF!AG17+CF!AG23+CF!AG29,0)</f>
        <v>0</v>
      </c>
      <c r="AI11" s="205">
        <f>MAX(AH11-AH20-PL!AH17-PL!AH19-PL!AH25-PL!AH31+CF!AH15+CF!AH17+CF!AH23+CF!AH29,0)</f>
        <v>0</v>
      </c>
      <c r="AJ11" s="205">
        <f>MAX(AI11-AI20-PL!AI17-PL!AI19-PL!AI25-PL!AI31+CF!AI15+CF!AI17+CF!AI23+CF!AI29,0)</f>
        <v>0</v>
      </c>
      <c r="AK11" s="205">
        <f>MAX(AJ11-AJ20-PL!AJ17-PL!AJ19-PL!AJ25-PL!AJ31+CF!AJ15+CF!AJ17+CF!AJ23+CF!AJ29,0)</f>
        <v>0</v>
      </c>
      <c r="AL11" s="205">
        <f>MAX(AK11-AK20-PL!AK17-PL!AK19-PL!AK25-PL!AK31+CF!AK15+CF!AK17+CF!AK23+CF!AK29,0)</f>
        <v>0</v>
      </c>
      <c r="AM11" s="205">
        <f>MAX(AL11-AL20-PL!AL17-PL!AL19-PL!AL25-PL!AL31+CF!AL15+CF!AL17+CF!AL23+CF!AL29,0)</f>
        <v>0</v>
      </c>
      <c r="AN11" s="205">
        <f>MAX(AM11-AM20-PL!AM17-PL!AM19-PL!AM25-PL!AM31+CF!AM15+CF!AM17+CF!AM23+CF!AM29,0)</f>
        <v>0</v>
      </c>
      <c r="AO11" s="205">
        <f>MAX(AN11-AN20-PL!AN17-PL!AN19-PL!AN25-PL!AN31+CF!AN15+CF!AN17+CF!AN23+CF!AN29,0)</f>
        <v>0</v>
      </c>
      <c r="AP11" s="205">
        <f>MAX(AO11-AO20-PL!AO17-PL!AO19-PL!AO25-PL!AO31+CF!AO15+CF!AO17+CF!AO23+CF!AO29,0)</f>
        <v>0</v>
      </c>
      <c r="AQ11" s="205">
        <f>MAX(AP11-AP20-PL!AP17-PL!AP19-PL!AP25-PL!AP31+CF!AP15+CF!AP17+CF!AP23+CF!AP29,0)</f>
        <v>0</v>
      </c>
      <c r="AR11" s="205">
        <f>MAX(AQ11-AQ20-PL!AQ17-PL!AQ19-PL!AQ25-PL!AQ31+CF!AQ15+CF!AQ17+CF!AQ23+CF!AQ29,0)</f>
        <v>0</v>
      </c>
      <c r="AS11" s="205">
        <f>MAX(AR11-AR20-PL!AR17-PL!AR19-PL!AR25-PL!AR31+CF!AR15+CF!AR17+CF!AR23+CF!AR29,0)</f>
        <v>0</v>
      </c>
      <c r="AT11" s="205">
        <f>MAX(AS11-AS20-PL!AS17-PL!AS19-PL!AS25-PL!AS31+CF!AS15+CF!AS17+CF!AS23+CF!AS29,0)</f>
        <v>0</v>
      </c>
      <c r="AU11" s="205">
        <f>MAX(AT11-AT20-PL!AT17-PL!AT19-PL!AT25-PL!AT31+CF!AT15+CF!AT17+CF!AT23+CF!AT29,0)</f>
        <v>0</v>
      </c>
      <c r="AV11" s="205">
        <f>MAX(AU11-AU20-PL!AU17-PL!AU19-PL!AU25-PL!AU31+CF!AU15+CF!AU17+CF!AU23+CF!AU29,0)</f>
        <v>0</v>
      </c>
      <c r="AW11" s="205">
        <f>MAX(AV11-AV20-PL!AV17-PL!AV19-PL!AV25-PL!AV31+CF!AV15+CF!AV17+CF!AV23+CF!AV29,0)</f>
        <v>0</v>
      </c>
      <c r="AX11" s="205">
        <f>MAX(AW11-AW20-PL!AW17-PL!AW19-PL!AW25-PL!AW31+CF!AW15+CF!AW17+CF!AW23+CF!AW29,0)</f>
        <v>0</v>
      </c>
      <c r="AY11" s="205">
        <f>MAX(AX11-AX20-PL!AX17-PL!AX19-PL!AX25-PL!AX31+CF!AX15+CF!AX17+CF!AX23+CF!AX29,0)</f>
        <v>0</v>
      </c>
      <c r="AZ11" s="205">
        <f>MAX(AY11-AY20-PL!AY17-PL!AY19-PL!AY25-PL!AY31+CF!AY15+CF!AY17+CF!AY23+CF!AY29,0)</f>
        <v>0</v>
      </c>
      <c r="BA11" s="205">
        <f>MAX(AZ11-AZ20-PL!AZ17-PL!AZ19-PL!AZ25-PL!AZ31+CF!AZ15+CF!AZ17+CF!AZ23+CF!AZ29,0)</f>
        <v>0</v>
      </c>
      <c r="BB11" s="205">
        <f>MAX(BA11-BA20-PL!BA17-PL!BA19-PL!BA25-PL!BA31+CF!BA15+CF!BA17+CF!BA23+CF!BA29,0)</f>
        <v>0</v>
      </c>
      <c r="BC11" s="205">
        <f>MAX(BB11-BB20-PL!BB17-PL!BB19-PL!BB25-PL!BB31+CF!BB15+CF!BB17+CF!BB23+CF!BB29,0)</f>
        <v>0</v>
      </c>
      <c r="BD11" s="205">
        <f>MAX(BC11-BC20-PL!BC17-PL!BC19-PL!BC25-PL!BC31+CF!BC15+CF!BC17+CF!BC23+CF!BC29,0)</f>
        <v>0</v>
      </c>
      <c r="BE11" s="205">
        <f>MAX(BD11-BD20-PL!BD17-PL!BD19-PL!BD25-PL!BD31+CF!BD15+CF!BD17+CF!BD23+CF!BD29,0)</f>
        <v>0</v>
      </c>
      <c r="BF11" s="205">
        <f>MAX(BE11-BE20-PL!BE17-PL!BE19-PL!BE25-PL!BE31+CF!BE15+CF!BE17+CF!BE23+CF!BE29,0)</f>
        <v>0</v>
      </c>
      <c r="BG11" s="205">
        <f>MAX(BF11-BF20-PL!BF17-PL!BF19-PL!BF25-PL!BF31+CF!BF15+CF!BF17+CF!BF23+CF!BF29,0)</f>
        <v>0</v>
      </c>
      <c r="BH11" s="205">
        <f>MAX(BG11-BG20-PL!BG17-PL!BG19-PL!BG25-PL!BG31+CF!BG15+CF!BG17+CF!BG23+CF!BG29,0)</f>
        <v>0</v>
      </c>
      <c r="BI11" s="205">
        <f>MAX(BH11-BH20-PL!BH17-PL!BH19-PL!BH25-PL!BH31+CF!BH15+CF!BH17+CF!BH23+CF!BH29,0)</f>
        <v>0</v>
      </c>
      <c r="BJ11" s="205">
        <f>MAX(BI11-BI20-PL!BI17-PL!BI19-PL!BI25-PL!BI31+CF!BI15+CF!BI17+CF!BI23+CF!BI29,0)</f>
        <v>0</v>
      </c>
      <c r="BK11" s="205">
        <f>MAX(BJ11-BJ20-PL!BJ17-PL!BJ19-PL!BJ25-PL!BJ31+CF!BJ15+CF!BJ17+CF!BJ23+CF!BJ29,0)</f>
        <v>0</v>
      </c>
      <c r="BL11" s="205">
        <f>MAX(BK11-BK20-PL!BK17-PL!BK19-PL!BK25-PL!BK31+CF!BK15+CF!BK17+CF!BK23+CF!BK29,0)</f>
        <v>0</v>
      </c>
      <c r="BM11" s="205">
        <f>MAX(BL11-BL20-PL!BL17-PL!BL19-PL!BL25-PL!BL31+CF!BL15+CF!BL17+CF!BL23+CF!BL29,0)</f>
        <v>0</v>
      </c>
      <c r="BN11" s="205">
        <f>MAX(BM11-BM20-PL!BM17-PL!BM19-PL!BM25-PL!BM31+CF!BM15+CF!BM17+CF!BM23+CF!BM29,0)</f>
        <v>0</v>
      </c>
      <c r="BO11" s="205">
        <f>MAX(BN11-BN20-PL!BN17-PL!BN19-PL!BN25-PL!BN31+CF!BN15+CF!BN17+CF!BN23+CF!BN29,0)</f>
        <v>0</v>
      </c>
      <c r="BP11" s="205">
        <f>MAX(BO11-BO20-PL!BO17-PL!BO19-PL!BO25-PL!BO31+CF!BO15+CF!BO17+CF!BO23+CF!BO29,0)</f>
        <v>0</v>
      </c>
      <c r="BQ11" s="205">
        <f>MAX(BP11-BP20-PL!BP17-PL!BP19-PL!BP25-PL!BP31+CF!BP15+CF!BP17+CF!BP23+CF!BP29,0)</f>
        <v>0</v>
      </c>
      <c r="BR11" s="205">
        <f>MAX(BQ11-BQ20-PL!BQ17-PL!BQ19-PL!BQ25-PL!BQ31+CF!BQ15+CF!BQ17+CF!BQ23+CF!BQ29,0)</f>
        <v>0</v>
      </c>
      <c r="BS11" s="205">
        <f>MAX(BR11-BR20-PL!BR17-PL!BR19-PL!BR25-PL!BR31+CF!BR15+CF!BR17+CF!BR23+CF!BR29,0)</f>
        <v>0</v>
      </c>
      <c r="BT11" s="205">
        <f>MAX(BS11-BS20-PL!BS17-PL!BS19-PL!BS25-PL!BS31+CF!BS15+CF!BS17+CF!BS23+CF!BS29,0)</f>
        <v>0</v>
      </c>
      <c r="BU11" s="205">
        <f>MAX(BT11-BT20-PL!BT17-PL!BT19-PL!BT25-PL!BT31+CF!BT15+CF!BT17+CF!BT23+CF!BT29,0)</f>
        <v>0</v>
      </c>
      <c r="BV11" s="205">
        <f>MAX(BU11-BU20-PL!BU17-PL!BU19-PL!BU25-PL!BU31+CF!BU15+CF!BU17+CF!BU23+CF!BU29,0)</f>
        <v>0</v>
      </c>
      <c r="BW11" s="205">
        <f>MAX(BV11-BV20-PL!BV17-PL!BV19-PL!BV25-PL!BV31+CF!BV15+CF!BV17+CF!BV23+CF!BV29,0)</f>
        <v>0</v>
      </c>
      <c r="BX11" s="205">
        <f>MAX(BW11-BW20-PL!BW17-PL!BW19-PL!BW25-PL!BW31+CF!BW15+CF!BW17+CF!BW23+CF!BW29,0)</f>
        <v>0</v>
      </c>
      <c r="BY11" s="205">
        <f>MAX(BX11-BX20-PL!BX17-PL!BX19-PL!BX25-PL!BX31+CF!BX15+CF!BX17+CF!BX23+CF!BX29,0)</f>
        <v>0</v>
      </c>
      <c r="BZ11" s="205">
        <f>MAX(BY11-BY20-PL!BY17-PL!BY19-PL!BY25-PL!BY31+CF!BY15+CF!BY17+CF!BY23+CF!BY29,0)</f>
        <v>0</v>
      </c>
      <c r="CA11" s="205">
        <f>MAX(BZ11-BZ20-PL!BZ17-PL!BZ19-PL!BZ25-PL!BZ31+CF!BZ15+CF!BZ17+CF!BZ23+CF!BZ29,0)</f>
        <v>0</v>
      </c>
      <c r="CB11" s="205">
        <f>MAX(CA11-CA20-PL!CA17-PL!CA19-PL!CA25-PL!CA31+CF!CA15+CF!CA17+CF!CA23+CF!CA29,0)</f>
        <v>0</v>
      </c>
      <c r="CC11" s="205">
        <f>MAX(CB11-CB20-PL!CB17-PL!CB19-PL!CB25-PL!CB31+CF!CB15+CF!CB17+CF!CB23+CF!CB29,0)</f>
        <v>0</v>
      </c>
      <c r="CD11" s="205">
        <f>MAX(CC11-CC20-PL!CC17-PL!CC19-PL!CC25-PL!CC31+CF!CC15+CF!CC17+CF!CC23+CF!CC29,0)</f>
        <v>0</v>
      </c>
      <c r="CE11" s="205">
        <f>MAX(CD11-CD20-PL!CD17-PL!CD19-PL!CD25-PL!CD31+CF!CD15+CF!CD17+CF!CD23+CF!CD29,0)</f>
        <v>0</v>
      </c>
      <c r="CF11" s="205">
        <f>MAX(CE11-CE20-PL!CE17-PL!CE19-PL!CE25-PL!CE31+CF!CE15+CF!CE17+CF!CE23+CF!CE29,0)</f>
        <v>0</v>
      </c>
      <c r="CG11" s="205">
        <f>MAX(CF11-CF20-PL!CF17-PL!CF19-PL!CF25-PL!CF31+CF!CF15+CF!CF17+CF!CF23+CF!CF29,0)</f>
        <v>0</v>
      </c>
      <c r="CH11" s="205">
        <f>MAX(CG11-CG20-PL!CG17-PL!CG19-PL!CG25-PL!CG31+CF!CG15+CF!CG17+CF!CG23+CF!CG29,0)</f>
        <v>0</v>
      </c>
      <c r="CI11" s="205">
        <f>MAX(CH11-CH20-PL!CH17-PL!CH19-PL!CH25-PL!CH31+CF!CH15+CF!CH17+CF!CH23+CF!CH29,0)</f>
        <v>0</v>
      </c>
      <c r="CJ11" s="205">
        <f>MAX(CI11-CI20-PL!CI17-PL!CI19-PL!CI25-PL!CI31+CF!CI15+CF!CI17+CF!CI23+CF!CI29,0)</f>
        <v>0</v>
      </c>
      <c r="CK11" s="205">
        <f>MAX(CJ11-CJ20-PL!CJ17-PL!CJ19-PL!CJ25-PL!CJ31+CF!CJ15+CF!CJ17+CF!CJ23+CF!CJ29,0)</f>
        <v>0</v>
      </c>
      <c r="CL11" s="205">
        <f>MAX(CK11-CK20-PL!CK17-PL!CK19-PL!CK25-PL!CK31+CF!CK15+CF!CK17+CF!CK23+CF!CK29,0)</f>
        <v>0</v>
      </c>
      <c r="CM11" s="205">
        <f>MAX(CL11-CL20-PL!CL17-PL!CL19-PL!CL25-PL!CL31+CF!CL15+CF!CL17+CF!CL23+CF!CL29,0)</f>
        <v>0</v>
      </c>
      <c r="CN11" s="205">
        <f>MAX(CM11-CM20-PL!CM17-PL!CM19-PL!CM25-PL!CM31+CF!CM15+CF!CM17+CF!CM23+CF!CM29,0)</f>
        <v>0</v>
      </c>
      <c r="CO11" s="205">
        <f>MAX(CN11-CN20-PL!CN17-PL!CN19-PL!CN25-PL!CN31+CF!CN15+CF!CN17+CF!CN23+CF!CN29,0)</f>
        <v>0</v>
      </c>
      <c r="CP11" s="205">
        <f>MAX(CO11-CO20-PL!CO17-PL!CO19-PL!CO25-PL!CO31+CF!CO15+CF!CO17+CF!CO23+CF!CO29,0)</f>
        <v>0</v>
      </c>
      <c r="CQ11" s="205">
        <f>MAX(CP11-CP20-PL!CP17-PL!CP19-PL!CP25-PL!CP31+CF!CP15+CF!CP17+CF!CP23+CF!CP29,0)</f>
        <v>0</v>
      </c>
      <c r="CR11" s="205">
        <f>MAX(CQ11-CQ20-PL!CQ17-PL!CQ19-PL!CQ25-PL!CQ31+CF!CQ15+CF!CQ17+CF!CQ23+CF!CQ29,0)</f>
        <v>0</v>
      </c>
      <c r="CS11" s="205">
        <f>MAX(CR11-CR20-PL!CR17-PL!CR19-PL!CR25-PL!CR31+CF!CR15+CF!CR17+CF!CR23+CF!CR29,0)</f>
        <v>0</v>
      </c>
      <c r="CT11" s="205">
        <f>MAX(CS11-CS20-PL!CS17-PL!CS19-PL!CS25-PL!CS31+CF!CS15+CF!CS17+CF!CS23+CF!CS29,0)</f>
        <v>0</v>
      </c>
      <c r="CU11" s="205">
        <f>MAX(CT11-CT20-PL!CT17-PL!CT19-PL!CT25-PL!CT31+CF!CT15+CF!CT17+CF!CT23+CF!CT29,0)</f>
        <v>0</v>
      </c>
      <c r="CV11" s="205">
        <f>MAX(CU11-CU20-PL!CU17-PL!CU19-PL!CU25-PL!CU31+CF!CU15+CF!CU17+CF!CU23+CF!CU29,0)</f>
        <v>0</v>
      </c>
      <c r="CW11" s="205">
        <f>MAX(CV11-CV20-PL!CV17-PL!CV19-PL!CV25-PL!CV31+CF!CV15+CF!CV17+CF!CV23+CF!CV29,0)</f>
        <v>0</v>
      </c>
      <c r="CX11" s="205">
        <f>MAX(CW11-CW20-PL!CW17-PL!CW19-PL!CW25-PL!CW31+CF!CW15+CF!CW17+CF!CW23+CF!CW29,0)</f>
        <v>0</v>
      </c>
      <c r="CY11" s="205">
        <f>MAX(CX11-CX20-PL!CX17-PL!CX19-PL!CX25-PL!CX31+CF!CX15+CF!CX17+CF!CX23+CF!CX29,0)</f>
        <v>0</v>
      </c>
      <c r="CZ11" s="205">
        <f>MAX(CY11-CY20-PL!CY17-PL!CY19-PL!CY25-PL!CY31+CF!CY15+CF!CY17+CF!CY23+CF!CY29,0)</f>
        <v>0</v>
      </c>
      <c r="DA11" s="205">
        <f>MAX(CZ11-CZ20-PL!CZ17-PL!CZ19-PL!CZ25-PL!CZ31+CF!CZ15+CF!CZ17+CF!CZ23+CF!CZ29,0)</f>
        <v>0</v>
      </c>
      <c r="DB11" s="205">
        <f>MAX(DA11-DA20-PL!DA17-PL!DA19-PL!DA25-PL!DA31+CF!DA15+CF!DA17+CF!DA23+CF!DA29,0)</f>
        <v>0</v>
      </c>
      <c r="DC11" s="205">
        <f>MAX(DB11-DB20-PL!DB17-PL!DB19-PL!DB25-PL!DB31+CF!DB15+CF!DB17+CF!DB23+CF!DB29,0)</f>
        <v>0</v>
      </c>
      <c r="DD11" s="205">
        <f>MAX(DC11-DC20-PL!DC17-PL!DC19-PL!DC25-PL!DC31+CF!DC15+CF!DC17+CF!DC23+CF!DC29,0)</f>
        <v>0</v>
      </c>
      <c r="DE11" s="205">
        <f>MAX(DD11-DD20-PL!DD17-PL!DD19-PL!DD25-PL!DD31+CF!DD15+CF!DD17+CF!DD23+CF!DD29,0)</f>
        <v>0</v>
      </c>
      <c r="DF11" s="205">
        <f>MAX(DE11-DE20-PL!DE17-PL!DE19-PL!DE25-PL!DE31+CF!DE15+CF!DE17+CF!DE23+CF!DE29,0)</f>
        <v>0</v>
      </c>
      <c r="DG11" s="205">
        <f>MAX(DF11-DF20-PL!DF17-PL!DF19-PL!DF25-PL!DF31+CF!DF15+CF!DF17+CF!DF23+CF!DF29,0)</f>
        <v>0</v>
      </c>
      <c r="DH11" s="205">
        <f>MAX(DG11-DG20-PL!DG17-PL!DG19-PL!DG25-PL!DG31+CF!DG15+CF!DG17+CF!DG23+CF!DG29,0)</f>
        <v>0</v>
      </c>
      <c r="DI11" s="205">
        <f>MAX(DH11-DH20-PL!DH17-PL!DH19-PL!DH25-PL!DH31+CF!DH15+CF!DH17+CF!DH23+CF!DH29,0)</f>
        <v>0</v>
      </c>
      <c r="DJ11" s="205">
        <f>MAX(DI11-DI20-PL!DI17-PL!DI19-PL!DI25-PL!DI31+CF!DI15+CF!DI17+CF!DI23+CF!DI29,0)</f>
        <v>0</v>
      </c>
      <c r="DK11" s="205">
        <f>MAX(DJ11-DJ20-PL!DJ17-PL!DJ19-PL!DJ25-PL!DJ31+CF!DJ15+CF!DJ17+CF!DJ23+CF!DJ29,0)</f>
        <v>0</v>
      </c>
      <c r="DL11" s="205">
        <f>MAX(DK11-DK20-PL!DK17-PL!DK19-PL!DK25-PL!DK31+CF!DK15+CF!DK17+CF!DK23+CF!DK29,0)</f>
        <v>0</v>
      </c>
      <c r="DM11" s="205">
        <f>MAX(DL11-DL20-PL!DL17-PL!DL19-PL!DL25-PL!DL31+CF!DL15+CF!DL17+CF!DL23+CF!DL29,0)</f>
        <v>0</v>
      </c>
      <c r="DN11" s="205">
        <f>MAX(DM11-DM20-PL!DM17-PL!DM19-PL!DM25-PL!DM31+CF!DM15+CF!DM17+CF!DM23+CF!DM29,0)</f>
        <v>0</v>
      </c>
      <c r="DO11" s="205">
        <f>MAX(DN11-DN20-PL!DN17-PL!DN19-PL!DN25-PL!DN31+CF!DN15+CF!DN17+CF!DN23+CF!DN29,0)</f>
        <v>0</v>
      </c>
      <c r="DP11" s="205">
        <f>MAX(DO11-DO20-PL!DO17-PL!DO19-PL!DO25-PL!DO31+CF!DO15+CF!DO17+CF!DO23+CF!DO29,0)</f>
        <v>0</v>
      </c>
      <c r="DQ11" s="205">
        <f>MAX(DP11-DP20-PL!DP17-PL!DP19-PL!DP25-PL!DP31+CF!DP15+CF!DP17+CF!DP23+CF!DP29,0)</f>
        <v>0</v>
      </c>
      <c r="DR11" s="205">
        <f>MAX(DQ11-DQ20-PL!DQ17-PL!DQ19-PL!DQ25-PL!DQ31+CF!DQ15+CF!DQ17+CF!DQ23+CF!DQ29,0)</f>
        <v>0</v>
      </c>
      <c r="DS11" s="206">
        <f>MAX(DR11-DR20-PL!DR17-PL!DR19-PL!DR25-PL!DR31+CF!DR15+CF!DR17+CF!DR23+CF!DR29,0)</f>
        <v>0</v>
      </c>
    </row>
    <row r="12" spans="1:123" s="4" customFormat="1" ht="18" customHeight="1" x14ac:dyDescent="0.3">
      <c r="A12" s="155">
        <v>130</v>
      </c>
      <c r="B12" s="22" t="s">
        <v>233</v>
      </c>
      <c r="C12" s="13">
        <v>0</v>
      </c>
      <c r="D12" s="13">
        <f>'Модель инвестиций'!B29</f>
        <v>0</v>
      </c>
      <c r="E12" s="13">
        <f>'Модель инвестиций'!C29</f>
        <v>0</v>
      </c>
      <c r="F12" s="13">
        <f>'Модель инвестиций'!D29</f>
        <v>0</v>
      </c>
      <c r="G12" s="13">
        <f>'Модель инвестиций'!E29</f>
        <v>0</v>
      </c>
      <c r="H12" s="13">
        <f>'Модель инвестиций'!F29</f>
        <v>0</v>
      </c>
      <c r="I12" s="13">
        <f>'Модель инвестиций'!G29</f>
        <v>0</v>
      </c>
      <c r="J12" s="13">
        <f>'Модель инвестиций'!H29</f>
        <v>0</v>
      </c>
      <c r="K12" s="13">
        <f>'Модель инвестиций'!I29</f>
        <v>0</v>
      </c>
      <c r="L12" s="13">
        <f>'Модель инвестиций'!J29</f>
        <v>0</v>
      </c>
      <c r="M12" s="13">
        <f>'Модель инвестиций'!K29</f>
        <v>0</v>
      </c>
      <c r="N12" s="13">
        <f>'Модель инвестиций'!L29</f>
        <v>50000000</v>
      </c>
      <c r="O12" s="13">
        <f>'Модель инвестиций'!M29</f>
        <v>48611111.111111112</v>
      </c>
      <c r="P12" s="13">
        <f>'Модель инвестиций'!N29</f>
        <v>47222222.222222224</v>
      </c>
      <c r="Q12" s="13">
        <f>'Модель инвестиций'!O29</f>
        <v>45833333.333333336</v>
      </c>
      <c r="R12" s="13">
        <f>'Модель инвестиций'!P29</f>
        <v>64444444.444444448</v>
      </c>
      <c r="S12" s="13">
        <f>'Модель инвестиций'!Q29</f>
        <v>62222222.222222224</v>
      </c>
      <c r="T12" s="13">
        <f>'Модель инвестиций'!R29</f>
        <v>60000000.000000007</v>
      </c>
      <c r="U12" s="13">
        <f>'Модель инвестиций'!S29</f>
        <v>137777777.77777779</v>
      </c>
      <c r="V12" s="13">
        <f>'Модель инвестиций'!T29</f>
        <v>132222222.22222224</v>
      </c>
      <c r="W12" s="13">
        <f>'Модель инвестиций'!U29</f>
        <v>126666666.66666669</v>
      </c>
      <c r="X12" s="13">
        <f>'Модель инвестиций'!V29</f>
        <v>121111111.11111113</v>
      </c>
      <c r="Y12" s="13">
        <f>'Модель инвестиций'!W29</f>
        <v>115555555.55555558</v>
      </c>
      <c r="Z12" s="13">
        <f>'Модель инвестиций'!X29</f>
        <v>110000000.00000003</v>
      </c>
      <c r="AA12" s="13">
        <f>'Модель инвестиций'!Y29</f>
        <v>104444444.44444446</v>
      </c>
      <c r="AB12" s="13">
        <f>'Модель инвестиций'!Z29</f>
        <v>98888888.888888896</v>
      </c>
      <c r="AC12" s="13">
        <f>'Модель инвестиций'!AA29</f>
        <v>93333333.333333343</v>
      </c>
      <c r="AD12" s="13">
        <f>'Модель инвестиций'!AB29</f>
        <v>87777777.777777791</v>
      </c>
      <c r="AE12" s="13">
        <f>'Модель инвестиций'!AC29</f>
        <v>82222222.222222239</v>
      </c>
      <c r="AF12" s="13">
        <f>'Модель инвестиций'!AD29</f>
        <v>76666666.666666672</v>
      </c>
      <c r="AG12" s="13">
        <f>'Модель инвестиций'!AE29</f>
        <v>71111111.111111119</v>
      </c>
      <c r="AH12" s="13">
        <f>'Модель инвестиций'!AF29</f>
        <v>65555555.55555556</v>
      </c>
      <c r="AI12" s="13">
        <f>'Модель инвестиций'!AG29</f>
        <v>60000000.000000007</v>
      </c>
      <c r="AJ12" s="13">
        <f>'Модель инвестиций'!AH29</f>
        <v>54444444.444444455</v>
      </c>
      <c r="AK12" s="13">
        <f>'Модель инвестиций'!AI29</f>
        <v>48888888.888888896</v>
      </c>
      <c r="AL12" s="13">
        <f>'Модель инвестиций'!AJ29</f>
        <v>43333333.333333343</v>
      </c>
      <c r="AM12" s="13">
        <f>'Модель инвестиций'!AK29</f>
        <v>37777777.777777791</v>
      </c>
      <c r="AN12" s="13">
        <f>'Модель инвестиций'!AL29</f>
        <v>132222222.22222224</v>
      </c>
      <c r="AO12" s="13">
        <f>'Модель инвестиций'!AM29</f>
        <v>125000000.00000001</v>
      </c>
      <c r="AP12" s="13">
        <f>'Модель инвестиций'!AN29</f>
        <v>117777777.77777779</v>
      </c>
      <c r="AQ12" s="13">
        <f>'Модель инвестиций'!AO29</f>
        <v>111388888.8888889</v>
      </c>
      <c r="AR12" s="13">
        <f>'Модель инвестиций'!AP29</f>
        <v>105000000</v>
      </c>
      <c r="AS12" s="13">
        <f>'Модель инвестиций'!AQ29</f>
        <v>98611111.111111104</v>
      </c>
      <c r="AT12" s="13">
        <f>'Модель инвестиций'!AR29</f>
        <v>95555555.555555552</v>
      </c>
      <c r="AU12" s="13">
        <f>'Модель инвестиций'!AS29</f>
        <v>92499999.999999985</v>
      </c>
      <c r="AV12" s="13">
        <f>'Модель инвестиций'!AT29</f>
        <v>89444444.444444433</v>
      </c>
      <c r="AW12" s="13">
        <f>'Модель инвестиций'!AU29</f>
        <v>86388888.888888866</v>
      </c>
      <c r="AX12" s="13">
        <f>'Модель инвестиций'!AV29</f>
        <v>83333333.333333313</v>
      </c>
      <c r="AY12" s="13">
        <f>'Модель инвестиций'!AW29</f>
        <v>81666666.666666612</v>
      </c>
      <c r="AZ12" s="13">
        <f>'Модель инвестиций'!AX29</f>
        <v>79999999.99999994</v>
      </c>
      <c r="BA12" s="13">
        <f>'Модель инвестиций'!AY29</f>
        <v>78333333.333333269</v>
      </c>
      <c r="BB12" s="13">
        <f>'Модель инвестиций'!AZ29</f>
        <v>76666666.666666597</v>
      </c>
      <c r="BC12" s="13">
        <f>'Модель инвестиций'!BA29</f>
        <v>74999999.999999925</v>
      </c>
      <c r="BD12" s="13">
        <f>'Модель инвестиций'!BB29</f>
        <v>73333333.333333254</v>
      </c>
      <c r="BE12" s="13">
        <f>'Модель инвестиций'!BC29</f>
        <v>71666666.666666582</v>
      </c>
      <c r="BF12" s="13">
        <f>'Модель инвестиций'!BD29</f>
        <v>69999999.999999911</v>
      </c>
      <c r="BG12" s="13">
        <f>'Модель инвестиций'!BE29</f>
        <v>68333333.333333239</v>
      </c>
      <c r="BH12" s="13">
        <f>'Модель инвестиций'!BF29</f>
        <v>66666666.666666575</v>
      </c>
      <c r="BI12" s="13">
        <f>'Модель инвестиций'!BG29</f>
        <v>64999999.999999911</v>
      </c>
      <c r="BJ12" s="13">
        <f>'Модель инвестиций'!BH29</f>
        <v>63333333.333333246</v>
      </c>
      <c r="BK12" s="13">
        <f>'Модель инвестиций'!BI29</f>
        <v>61666666.666666582</v>
      </c>
      <c r="BL12" s="13">
        <f>'Модель инвестиций'!BJ29</f>
        <v>124999999.99999991</v>
      </c>
      <c r="BM12" s="13">
        <f>'Модель инвестиций'!BK29</f>
        <v>122249999.99999991</v>
      </c>
      <c r="BN12" s="13">
        <f>'Модель инвестиций'!BL29</f>
        <v>119499999.99999991</v>
      </c>
      <c r="BO12" s="13">
        <f>'Модель инвестиций'!BM29</f>
        <v>116749999.99999991</v>
      </c>
      <c r="BP12" s="13">
        <f>'Модель инвестиций'!BN29</f>
        <v>113999999.99999991</v>
      </c>
      <c r="BQ12" s="13">
        <f>'Модель инвестиций'!BO29</f>
        <v>111249999.99999991</v>
      </c>
      <c r="BR12" s="13">
        <f>'Модель инвестиций'!BP29</f>
        <v>108499999.99999991</v>
      </c>
      <c r="BS12" s="13">
        <f>'Модель инвестиций'!BQ29</f>
        <v>105749999.99999991</v>
      </c>
      <c r="BT12" s="13">
        <f>'Модель инвестиций'!BR29</f>
        <v>102999999.99999991</v>
      </c>
      <c r="BU12" s="13">
        <f>'Модель инвестиций'!BS29</f>
        <v>100249999.99999991</v>
      </c>
      <c r="BV12" s="13">
        <f>'Модель инвестиций'!BT29</f>
        <v>97499999.999999911</v>
      </c>
      <c r="BW12" s="13">
        <f>'Модель инвестиций'!BU29</f>
        <v>94749999.999999911</v>
      </c>
      <c r="BX12" s="13">
        <f>'Модель инвестиций'!BV29</f>
        <v>91999999.999999911</v>
      </c>
      <c r="BY12" s="13">
        <f>'Модель инвестиций'!BW29</f>
        <v>89249999.999999911</v>
      </c>
      <c r="BZ12" s="13">
        <f>'Модель инвестиций'!BX29</f>
        <v>86499999.999999911</v>
      </c>
      <c r="CA12" s="13">
        <f>'Модель инвестиций'!BY29</f>
        <v>83749999.999999911</v>
      </c>
      <c r="CB12" s="13">
        <f>'Модель инвестиций'!BZ29</f>
        <v>80999999.999999911</v>
      </c>
      <c r="CC12" s="13">
        <f>'Модель инвестиций'!CA29</f>
        <v>78249999.999999911</v>
      </c>
      <c r="CD12" s="13">
        <f>'Модель инвестиций'!CB29</f>
        <v>75499999.999999911</v>
      </c>
      <c r="CE12" s="13">
        <f>'Модель инвестиций'!CC29</f>
        <v>72749999.999999911</v>
      </c>
      <c r="CF12" s="13">
        <f>'Модель инвестиций'!CD29</f>
        <v>69999999.999999896</v>
      </c>
      <c r="CG12" s="13">
        <f>'Модель инвестиций'!CE29</f>
        <v>67249999.999999896</v>
      </c>
      <c r="CH12" s="13">
        <f>'Модель инвестиций'!CF29</f>
        <v>64499999.999999896</v>
      </c>
      <c r="CI12" s="13">
        <f>'Модель инвестиций'!CG29</f>
        <v>61749999.999999888</v>
      </c>
      <c r="CJ12" s="13">
        <f>'Модель инвестиций'!CH29</f>
        <v>88999999.999999881</v>
      </c>
      <c r="CK12" s="13">
        <f>'Модель инвестиций'!CI29</f>
        <v>85749999.999999881</v>
      </c>
      <c r="CL12" s="13">
        <f>'Модель инвестиций'!CJ29</f>
        <v>82499999.999999881</v>
      </c>
      <c r="CM12" s="13">
        <f>'Модель инвестиций'!CK29</f>
        <v>79249999.999999881</v>
      </c>
      <c r="CN12" s="13">
        <f>'Модель инвестиций'!CL29</f>
        <v>75999999.999999881</v>
      </c>
      <c r="CO12" s="13">
        <f>'Модель инвестиций'!CM29</f>
        <v>72749999.999999881</v>
      </c>
      <c r="CP12" s="13">
        <f>'Модель инвестиций'!CN29</f>
        <v>69499999.999999881</v>
      </c>
      <c r="CQ12" s="13">
        <f>'Модель инвестиций'!CO29</f>
        <v>66249999.999999873</v>
      </c>
      <c r="CR12" s="13">
        <f>'Модель инвестиций'!CP29</f>
        <v>62999999.999999881</v>
      </c>
      <c r="CS12" s="13">
        <f>'Модель инвестиций'!CQ29</f>
        <v>59749999.999999881</v>
      </c>
      <c r="CT12" s="13">
        <f>'Модель инвестиций'!CR29</f>
        <v>56499999.999999881</v>
      </c>
      <c r="CU12" s="13">
        <f>'Модель инвестиций'!CS29</f>
        <v>53249999.999999881</v>
      </c>
      <c r="CV12" s="13">
        <f>'Модель инвестиций'!CT29</f>
        <v>49999999.99999994</v>
      </c>
      <c r="CW12" s="13">
        <f>'Модель инвестиций'!CU29</f>
        <v>48416666.666666605</v>
      </c>
      <c r="CX12" s="13">
        <f>'Модель инвестиций'!CV29</f>
        <v>46833333.333333269</v>
      </c>
      <c r="CY12" s="13">
        <f>'Модель инвестиций'!CW29</f>
        <v>45249999.99999994</v>
      </c>
      <c r="CZ12" s="13">
        <f>'Модель инвестиций'!CX29</f>
        <v>43666666.666666612</v>
      </c>
      <c r="DA12" s="13">
        <f>'Модель инвестиций'!CY29</f>
        <v>42083333.333333276</v>
      </c>
      <c r="DB12" s="13">
        <f>'Модель инвестиций'!CZ29</f>
        <v>40499999.99999994</v>
      </c>
      <c r="DC12" s="13">
        <f>'Модель инвестиций'!DA29</f>
        <v>38916666.666666612</v>
      </c>
      <c r="DD12" s="13">
        <f>'Модель инвестиций'!DB29</f>
        <v>37333333.333333284</v>
      </c>
      <c r="DE12" s="13">
        <f>'Модель инвестиций'!DC29</f>
        <v>35749999.999999948</v>
      </c>
      <c r="DF12" s="13">
        <f>'Модель инвестиций'!DD29</f>
        <v>34166666.666666612</v>
      </c>
      <c r="DG12" s="13">
        <f>'Модель инвестиций'!DE29</f>
        <v>32583333.333333276</v>
      </c>
      <c r="DH12" s="13">
        <f>'Модель инвестиций'!DF29</f>
        <v>30999999.999999944</v>
      </c>
      <c r="DI12" s="13">
        <f>'Модель инвестиций'!DG29</f>
        <v>29416666.666666612</v>
      </c>
      <c r="DJ12" s="13">
        <f>'Модель инвестиций'!DH29</f>
        <v>27833333.333333276</v>
      </c>
      <c r="DK12" s="13">
        <f>'Модель инвестиций'!DI29</f>
        <v>26249999.99999994</v>
      </c>
      <c r="DL12" s="13">
        <f>'Модель инвестиций'!DJ29</f>
        <v>24666666.666666608</v>
      </c>
      <c r="DM12" s="13">
        <f>'Модель инвестиций'!DK29</f>
        <v>23083333.333333276</v>
      </c>
      <c r="DN12" s="13">
        <f>'Модель инвестиций'!DL29</f>
        <v>21499999.99999994</v>
      </c>
      <c r="DO12" s="13">
        <f>'Модель инвестиций'!DM29</f>
        <v>19916666.666666608</v>
      </c>
      <c r="DP12" s="13">
        <f>'Модель инвестиций'!DN29</f>
        <v>18333333.333333276</v>
      </c>
      <c r="DQ12" s="13">
        <f>'Модель инвестиций'!DO29</f>
        <v>16749999.999999944</v>
      </c>
      <c r="DR12" s="13">
        <f>'Модель инвестиций'!DP29</f>
        <v>15166666.66666661</v>
      </c>
      <c r="DS12" s="14">
        <f>'Модель инвестиций'!DQ29</f>
        <v>13583333.333333276</v>
      </c>
    </row>
    <row r="13" spans="1:123" s="4" customFormat="1" ht="9" customHeight="1" x14ac:dyDescent="0.3">
      <c r="A13" s="155"/>
      <c r="B13" s="2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4"/>
    </row>
    <row r="14" spans="1:123" s="4" customFormat="1" ht="18" customHeight="1" x14ac:dyDescent="0.3">
      <c r="A14" s="156">
        <v>200</v>
      </c>
      <c r="B14" s="20" t="s">
        <v>234</v>
      </c>
      <c r="C14" s="9">
        <f>C15+C21+C22</f>
        <v>80000000</v>
      </c>
      <c r="D14" s="9">
        <f t="shared" ref="D14:BO14" si="4">D15+D21+D22</f>
        <v>82432672</v>
      </c>
      <c r="E14" s="9">
        <f t="shared" si="4"/>
        <v>80966512</v>
      </c>
      <c r="F14" s="9">
        <f t="shared" si="4"/>
        <v>131069352</v>
      </c>
      <c r="G14" s="9">
        <f t="shared" si="4"/>
        <v>130082369.4858757</v>
      </c>
      <c r="H14" s="9">
        <f t="shared" si="4"/>
        <v>129823809.40230694</v>
      </c>
      <c r="I14" s="9">
        <f t="shared" si="4"/>
        <v>130293671.74929377</v>
      </c>
      <c r="J14" s="9">
        <f t="shared" si="4"/>
        <v>131158022.06144068</v>
      </c>
      <c r="K14" s="9">
        <f t="shared" si="4"/>
        <v>131115654.56167607</v>
      </c>
      <c r="L14" s="9">
        <f t="shared" si="4"/>
        <v>132532493.89406779</v>
      </c>
      <c r="M14" s="9">
        <f t="shared" si="4"/>
        <v>135673925.20056495</v>
      </c>
      <c r="N14" s="9">
        <f t="shared" si="4"/>
        <v>340033572.9832862</v>
      </c>
      <c r="O14" s="9">
        <f t="shared" si="4"/>
        <v>337842134.04072505</v>
      </c>
      <c r="P14" s="9">
        <f t="shared" si="4"/>
        <v>320823391.84392655</v>
      </c>
      <c r="Q14" s="9">
        <f t="shared" si="4"/>
        <v>308984171.26968366</v>
      </c>
      <c r="R14" s="9">
        <f t="shared" si="4"/>
        <v>299289836.12599629</v>
      </c>
      <c r="S14" s="9">
        <f t="shared" si="4"/>
        <v>290878747.26459891</v>
      </c>
      <c r="T14" s="9">
        <f t="shared" si="4"/>
        <v>283482333.34975713</v>
      </c>
      <c r="U14" s="9">
        <f t="shared" si="4"/>
        <v>277100594.38147086</v>
      </c>
      <c r="V14" s="9">
        <f t="shared" si="4"/>
        <v>267858966.20903394</v>
      </c>
      <c r="W14" s="9">
        <f t="shared" si="4"/>
        <v>257491354.9831526</v>
      </c>
      <c r="X14" s="9">
        <f t="shared" si="4"/>
        <v>249268629.18782678</v>
      </c>
      <c r="Y14" s="9">
        <f t="shared" si="4"/>
        <v>243658699.33015826</v>
      </c>
      <c r="Z14" s="9">
        <f t="shared" si="4"/>
        <v>240008891.93504524</v>
      </c>
      <c r="AA14" s="9">
        <f t="shared" si="4"/>
        <v>238319207.00248784</v>
      </c>
      <c r="AB14" s="9">
        <f t="shared" si="4"/>
        <v>217048832.22426564</v>
      </c>
      <c r="AC14" s="9">
        <f t="shared" si="4"/>
        <v>203136738.87659898</v>
      </c>
      <c r="AD14" s="9">
        <f t="shared" si="4"/>
        <v>192073013.73948789</v>
      </c>
      <c r="AE14" s="9">
        <f t="shared" si="4"/>
        <v>183326124.36113566</v>
      </c>
      <c r="AF14" s="9">
        <f t="shared" si="4"/>
        <v>175924386.72533906</v>
      </c>
      <c r="AG14" s="9">
        <f t="shared" si="4"/>
        <v>169867800.83209801</v>
      </c>
      <c r="AH14" s="9">
        <f t="shared" si="4"/>
        <v>164436091.58105654</v>
      </c>
      <c r="AI14" s="9">
        <f t="shared" si="4"/>
        <v>157505393.29257065</v>
      </c>
      <c r="AJ14" s="9">
        <f t="shared" si="4"/>
        <v>153423063.21464032</v>
      </c>
      <c r="AK14" s="9">
        <f t="shared" si="4"/>
        <v>152755002.14909983</v>
      </c>
      <c r="AL14" s="9">
        <f t="shared" si="4"/>
        <v>404289203.16312581</v>
      </c>
      <c r="AM14" s="9">
        <f t="shared" si="4"/>
        <v>403258717.10417587</v>
      </c>
      <c r="AN14" s="9">
        <f t="shared" si="4"/>
        <v>374531946.16953379</v>
      </c>
      <c r="AO14" s="9">
        <f t="shared" si="4"/>
        <v>354517361.5308916</v>
      </c>
      <c r="AP14" s="9">
        <f t="shared" si="4"/>
        <v>338144582.05891609</v>
      </c>
      <c r="AQ14" s="9">
        <f t="shared" si="4"/>
        <v>326240265.53253376</v>
      </c>
      <c r="AR14" s="9">
        <f t="shared" si="4"/>
        <v>316071419.46981812</v>
      </c>
      <c r="AS14" s="9">
        <f t="shared" si="4"/>
        <v>307638043.8707692</v>
      </c>
      <c r="AT14" s="9">
        <f t="shared" si="4"/>
        <v>303276101.872329</v>
      </c>
      <c r="AU14" s="9">
        <f t="shared" si="4"/>
        <v>297022848.12286603</v>
      </c>
      <c r="AV14" s="9">
        <f t="shared" si="4"/>
        <v>294133801.44801438</v>
      </c>
      <c r="AW14" s="9">
        <f t="shared" si="4"/>
        <v>295166225.8640182</v>
      </c>
      <c r="AX14" s="9">
        <f t="shared" si="4"/>
        <v>299034372.07126719</v>
      </c>
      <c r="AY14" s="9">
        <f t="shared" si="4"/>
        <v>306849351.1808725</v>
      </c>
      <c r="AZ14" s="9">
        <f t="shared" si="4"/>
        <v>282036477.75642431</v>
      </c>
      <c r="BA14" s="9">
        <f t="shared" si="4"/>
        <v>271907418.88439274</v>
      </c>
      <c r="BB14" s="9">
        <f t="shared" si="4"/>
        <v>266283476.26588511</v>
      </c>
      <c r="BC14" s="9">
        <f t="shared" si="4"/>
        <v>263920747.85720769</v>
      </c>
      <c r="BD14" s="9">
        <f t="shared" si="4"/>
        <v>264082390.18207645</v>
      </c>
      <c r="BE14" s="9">
        <f t="shared" si="4"/>
        <v>266157756.20869169</v>
      </c>
      <c r="BF14" s="9">
        <f t="shared" si="4"/>
        <v>268940228.11713815</v>
      </c>
      <c r="BG14" s="9">
        <f t="shared" si="4"/>
        <v>258310565.20511121</v>
      </c>
      <c r="BH14" s="9">
        <f t="shared" si="4"/>
        <v>263021783.7672815</v>
      </c>
      <c r="BI14" s="9">
        <f t="shared" si="4"/>
        <v>272852679.11077142</v>
      </c>
      <c r="BJ14" s="9">
        <f t="shared" si="4"/>
        <v>286430998.90577686</v>
      </c>
      <c r="BK14" s="9">
        <f t="shared" si="4"/>
        <v>284765065.79388249</v>
      </c>
      <c r="BL14" s="9">
        <f t="shared" si="4"/>
        <v>262393876.70752421</v>
      </c>
      <c r="BM14" s="9">
        <f t="shared" si="4"/>
        <v>259872325.34931561</v>
      </c>
      <c r="BN14" s="9">
        <f t="shared" si="4"/>
        <v>262844001.25719467</v>
      </c>
      <c r="BO14" s="9">
        <f t="shared" si="4"/>
        <v>261032097.73986888</v>
      </c>
      <c r="BP14" s="9">
        <f t="shared" ref="BP14:DS14" si="5">BP15+BP21+BP22</f>
        <v>271575566.30396962</v>
      </c>
      <c r="BQ14" s="9">
        <f t="shared" si="5"/>
        <v>284543701.67165804</v>
      </c>
      <c r="BR14" s="9">
        <f t="shared" si="5"/>
        <v>298400611.24123895</v>
      </c>
      <c r="BS14" s="9">
        <f t="shared" si="5"/>
        <v>284676217.04063636</v>
      </c>
      <c r="BT14" s="9">
        <f t="shared" si="5"/>
        <v>300920909.58612132</v>
      </c>
      <c r="BU14" s="9">
        <f t="shared" si="5"/>
        <v>323698162.42938876</v>
      </c>
      <c r="BV14" s="9">
        <f t="shared" si="5"/>
        <v>351296632.70751494</v>
      </c>
      <c r="BW14" s="9">
        <f t="shared" si="5"/>
        <v>342718162.51965243</v>
      </c>
      <c r="BX14" s="9">
        <f t="shared" si="5"/>
        <v>317181632.94063443</v>
      </c>
      <c r="BY14" s="9">
        <f t="shared" si="5"/>
        <v>317761336.54273278</v>
      </c>
      <c r="BZ14" s="9">
        <f t="shared" si="5"/>
        <v>325170645.85501504</v>
      </c>
      <c r="CA14" s="9">
        <f t="shared" si="5"/>
        <v>318864655.16514796</v>
      </c>
      <c r="CB14" s="9">
        <f t="shared" si="5"/>
        <v>336262577.0936572</v>
      </c>
      <c r="CC14" s="9">
        <f t="shared" si="5"/>
        <v>356706350.14475024</v>
      </c>
      <c r="CD14" s="9">
        <f t="shared" si="5"/>
        <v>378267467.27571529</v>
      </c>
      <c r="CE14" s="9">
        <f t="shared" si="5"/>
        <v>354970925.66148794</v>
      </c>
      <c r="CF14" s="9">
        <f t="shared" si="5"/>
        <v>379541010.08735323</v>
      </c>
      <c r="CG14" s="9">
        <f t="shared" si="5"/>
        <v>412257679.93820363</v>
      </c>
      <c r="CH14" s="9">
        <f t="shared" si="5"/>
        <v>451037935.86190546</v>
      </c>
      <c r="CI14" s="9">
        <f t="shared" si="5"/>
        <v>432671015.0716092</v>
      </c>
      <c r="CJ14" s="9">
        <f t="shared" si="5"/>
        <v>400742301.07772005</v>
      </c>
      <c r="CK14" s="9">
        <f t="shared" si="5"/>
        <v>404023789.21134722</v>
      </c>
      <c r="CL14" s="9">
        <f t="shared" si="5"/>
        <v>415427008.31412601</v>
      </c>
      <c r="CM14" s="9">
        <f t="shared" si="5"/>
        <v>402334068.63408852</v>
      </c>
      <c r="CN14" s="9">
        <f t="shared" si="5"/>
        <v>426444288.86788583</v>
      </c>
      <c r="CO14" s="9">
        <f t="shared" si="5"/>
        <v>454201382.62923479</v>
      </c>
      <c r="CP14" s="9">
        <f t="shared" si="5"/>
        <v>483297024.63318634</v>
      </c>
      <c r="CQ14" s="9">
        <f t="shared" si="5"/>
        <v>448724173.44571799</v>
      </c>
      <c r="CR14" s="9">
        <f t="shared" si="5"/>
        <v>481429805.14953756</v>
      </c>
      <c r="CS14" s="9">
        <f t="shared" si="5"/>
        <v>523842828.98032022</v>
      </c>
      <c r="CT14" s="9">
        <f t="shared" si="5"/>
        <v>573521483.69388974</v>
      </c>
      <c r="CU14" s="9">
        <f t="shared" si="5"/>
        <v>543071792.25349689</v>
      </c>
      <c r="CV14" s="9">
        <f t="shared" si="5"/>
        <v>509479373.6174975</v>
      </c>
      <c r="CW14" s="9">
        <f t="shared" si="5"/>
        <v>517300603.32904279</v>
      </c>
      <c r="CX14" s="9">
        <f t="shared" si="5"/>
        <v>534806547.37275183</v>
      </c>
      <c r="CY14" s="9">
        <f t="shared" si="5"/>
        <v>514172645.51684999</v>
      </c>
      <c r="CZ14" s="9">
        <f t="shared" si="5"/>
        <v>547386839.23359704</v>
      </c>
      <c r="DA14" s="9">
        <f t="shared" si="5"/>
        <v>585023143.59951043</v>
      </c>
      <c r="DB14" s="9">
        <f t="shared" si="5"/>
        <v>624287801.72185802</v>
      </c>
      <c r="DC14" s="9">
        <f t="shared" si="5"/>
        <v>574261055.38704979</v>
      </c>
      <c r="DD14" s="9">
        <f t="shared" si="5"/>
        <v>617905353.14279151</v>
      </c>
      <c r="DE14" s="9">
        <f t="shared" si="5"/>
        <v>673172691.56703138</v>
      </c>
      <c r="DF14" s="9">
        <f t="shared" si="5"/>
        <v>737261722.30537605</v>
      </c>
      <c r="DG14" s="9">
        <f t="shared" si="5"/>
        <v>689868800.17979646</v>
      </c>
      <c r="DH14" s="9">
        <f t="shared" si="5"/>
        <v>648112487.12617457</v>
      </c>
      <c r="DI14" s="9">
        <f t="shared" si="5"/>
        <v>659626089.05315852</v>
      </c>
      <c r="DJ14" s="9">
        <f t="shared" si="5"/>
        <v>682172184.98881948</v>
      </c>
      <c r="DK14" s="9">
        <f t="shared" si="5"/>
        <v>645630739.38838613</v>
      </c>
      <c r="DL14" s="9">
        <f t="shared" si="5"/>
        <v>686817373.76103401</v>
      </c>
      <c r="DM14" s="9">
        <f t="shared" si="5"/>
        <v>733135086.16733289</v>
      </c>
      <c r="DN14" s="9">
        <f t="shared" si="5"/>
        <v>781354454.08141303</v>
      </c>
      <c r="DO14" s="9">
        <f t="shared" si="5"/>
        <v>707993986.88882828</v>
      </c>
      <c r="DP14" s="9">
        <f t="shared" si="5"/>
        <v>761301961.82078719</v>
      </c>
      <c r="DQ14" s="9">
        <f t="shared" si="5"/>
        <v>827912308.35944974</v>
      </c>
      <c r="DR14" s="9">
        <f t="shared" si="5"/>
        <v>904762281.98118615</v>
      </c>
      <c r="DS14" s="10">
        <f t="shared" si="5"/>
        <v>829331692.56768954</v>
      </c>
    </row>
    <row r="15" spans="1:123" s="4" customFormat="1" ht="18" customHeight="1" x14ac:dyDescent="0.3">
      <c r="A15" s="155">
        <v>210</v>
      </c>
      <c r="B15" s="22" t="s">
        <v>235</v>
      </c>
      <c r="C15" s="13">
        <f>SUM(C16:C20)</f>
        <v>41000000</v>
      </c>
      <c r="D15" s="13">
        <f t="shared" ref="D15:BO15" si="6">SUM(D16:D20)</f>
        <v>45495418.440677963</v>
      </c>
      <c r="E15" s="13">
        <f t="shared" si="6"/>
        <v>46092004.881355934</v>
      </c>
      <c r="F15" s="13">
        <f t="shared" si="6"/>
        <v>47680689.542372882</v>
      </c>
      <c r="G15" s="13">
        <f t="shared" si="6"/>
        <v>48670799.627118647</v>
      </c>
      <c r="H15" s="13">
        <f t="shared" si="6"/>
        <v>49806729.150423728</v>
      </c>
      <c r="I15" s="13">
        <f t="shared" si="6"/>
        <v>51088478.112288132</v>
      </c>
      <c r="J15" s="13">
        <f t="shared" si="6"/>
        <v>52292421.989406779</v>
      </c>
      <c r="K15" s="13">
        <f t="shared" si="6"/>
        <v>52585087.084745765</v>
      </c>
      <c r="L15" s="13">
        <f t="shared" si="6"/>
        <v>53870876.618644066</v>
      </c>
      <c r="M15" s="13">
        <f t="shared" si="6"/>
        <v>55953654.309322037</v>
      </c>
      <c r="N15" s="13">
        <f t="shared" si="6"/>
        <v>58327044.658898301</v>
      </c>
      <c r="O15" s="13">
        <f t="shared" si="6"/>
        <v>60533420.548728809</v>
      </c>
      <c r="P15" s="13">
        <f t="shared" si="6"/>
        <v>54168967.762661017</v>
      </c>
      <c r="Q15" s="13">
        <f t="shared" si="6"/>
        <v>52925369.285118647</v>
      </c>
      <c r="R15" s="13">
        <f t="shared" si="6"/>
        <v>53091622.833525419</v>
      </c>
      <c r="S15" s="13">
        <f t="shared" si="6"/>
        <v>54561422.592949159</v>
      </c>
      <c r="T15" s="13">
        <f t="shared" si="6"/>
        <v>56232863.894322045</v>
      </c>
      <c r="U15" s="13">
        <f t="shared" si="6"/>
        <v>58105946.737644084</v>
      </c>
      <c r="V15" s="13">
        <f t="shared" si="6"/>
        <v>59704440.30554238</v>
      </c>
      <c r="W15" s="13">
        <f t="shared" si="6"/>
        <v>60118283.505966112</v>
      </c>
      <c r="X15" s="13">
        <f t="shared" si="6"/>
        <v>61863978.732338987</v>
      </c>
      <c r="Y15" s="13">
        <f t="shared" si="6"/>
        <v>64655070.401186444</v>
      </c>
      <c r="Z15" s="13">
        <f t="shared" si="6"/>
        <v>67838885.037406772</v>
      </c>
      <c r="AA15" s="13">
        <f t="shared" si="6"/>
        <v>71415422.641000003</v>
      </c>
      <c r="AB15" s="13">
        <f t="shared" si="6"/>
        <v>62960550.164423734</v>
      </c>
      <c r="AC15" s="13">
        <f t="shared" si="6"/>
        <v>61805291.804372892</v>
      </c>
      <c r="AD15" s="13">
        <f t="shared" si="6"/>
        <v>62519533.060389839</v>
      </c>
      <c r="AE15" s="13">
        <f t="shared" si="6"/>
        <v>64474241.48067797</v>
      </c>
      <c r="AF15" s="13">
        <f t="shared" si="6"/>
        <v>66697733.049033903</v>
      </c>
      <c r="AG15" s="13">
        <f t="shared" si="6"/>
        <v>69190007.76545763</v>
      </c>
      <c r="AH15" s="13">
        <f t="shared" si="6"/>
        <v>71295790.529593214</v>
      </c>
      <c r="AI15" s="13">
        <f t="shared" si="6"/>
        <v>71843916.94225423</v>
      </c>
      <c r="AJ15" s="13">
        <f t="shared" si="6"/>
        <v>74164042.970983043</v>
      </c>
      <c r="AK15" s="13">
        <f t="shared" si="6"/>
        <v>77880190.890813544</v>
      </c>
      <c r="AL15" s="13">
        <f t="shared" si="6"/>
        <v>82123344.990254238</v>
      </c>
      <c r="AM15" s="13">
        <f t="shared" si="6"/>
        <v>86496259.506593198</v>
      </c>
      <c r="AN15" s="13">
        <f t="shared" si="6"/>
        <v>74188476.165389806</v>
      </c>
      <c r="AO15" s="13">
        <f t="shared" si="6"/>
        <v>72177889.713406771</v>
      </c>
      <c r="AP15" s="13">
        <f t="shared" si="6"/>
        <v>72421117.967813551</v>
      </c>
      <c r="AQ15" s="13">
        <f t="shared" si="6"/>
        <v>74911485.374203399</v>
      </c>
      <c r="AR15" s="13">
        <f t="shared" si="6"/>
        <v>77749332.783983052</v>
      </c>
      <c r="AS15" s="13">
        <f t="shared" si="6"/>
        <v>80934660.197152555</v>
      </c>
      <c r="AT15" s="13">
        <f t="shared" si="6"/>
        <v>83600954.90693222</v>
      </c>
      <c r="AU15" s="13">
        <f t="shared" si="6"/>
        <v>84310613.006932214</v>
      </c>
      <c r="AV15" s="13">
        <f t="shared" si="6"/>
        <v>87274085.813322023</v>
      </c>
      <c r="AW15" s="13">
        <f t="shared" si="6"/>
        <v>92003569.832881361</v>
      </c>
      <c r="AX15" s="13">
        <f t="shared" si="6"/>
        <v>97413315.765999988</v>
      </c>
      <c r="AY15" s="13">
        <f t="shared" si="6"/>
        <v>103503323.61267796</v>
      </c>
      <c r="AZ15" s="13">
        <f t="shared" si="6"/>
        <v>86796087.151292354</v>
      </c>
      <c r="BA15" s="13">
        <f t="shared" si="6"/>
        <v>84691009.16887711</v>
      </c>
      <c r="BB15" s="13">
        <f t="shared" si="6"/>
        <v>85486380.314465046</v>
      </c>
      <c r="BC15" s="13">
        <f t="shared" si="6"/>
        <v>88695408.420752123</v>
      </c>
      <c r="BD15" s="13">
        <f t="shared" si="6"/>
        <v>92359955.947854877</v>
      </c>
      <c r="BE15" s="13">
        <f t="shared" si="6"/>
        <v>96480022.895773306</v>
      </c>
      <c r="BF15" s="13">
        <f t="shared" si="6"/>
        <v>99900991.444592163</v>
      </c>
      <c r="BG15" s="13">
        <f t="shared" si="6"/>
        <v>100826728.37944385</v>
      </c>
      <c r="BH15" s="13">
        <f t="shared" si="6"/>
        <v>104652914.44229873</v>
      </c>
      <c r="BI15" s="13">
        <f t="shared" si="6"/>
        <v>110747693.58336864</v>
      </c>
      <c r="BJ15" s="13">
        <f t="shared" si="6"/>
        <v>117738813.47284958</v>
      </c>
      <c r="BK15" s="13">
        <f t="shared" si="6"/>
        <v>125626274.11074153</v>
      </c>
      <c r="BL15" s="13">
        <f t="shared" si="6"/>
        <v>102018787.64216101</v>
      </c>
      <c r="BM15" s="13">
        <f t="shared" si="6"/>
        <v>99104653.590995759</v>
      </c>
      <c r="BN15" s="13">
        <f t="shared" si="6"/>
        <v>99839269.203601688</v>
      </c>
      <c r="BO15" s="13">
        <f t="shared" si="6"/>
        <v>103876533.06652541</v>
      </c>
      <c r="BP15" s="13">
        <f t="shared" ref="BP15:DS15" si="7">SUM(BP16:BP20)</f>
        <v>108493986.13072035</v>
      </c>
      <c r="BQ15" s="13">
        <f t="shared" si="7"/>
        <v>113691628.39618644</v>
      </c>
      <c r="BR15" s="13">
        <f t="shared" si="7"/>
        <v>117985567.26122883</v>
      </c>
      <c r="BS15" s="13">
        <f t="shared" si="7"/>
        <v>119151109.85868645</v>
      </c>
      <c r="BT15" s="13">
        <f t="shared" si="7"/>
        <v>123965402.11991526</v>
      </c>
      <c r="BU15" s="13">
        <f t="shared" si="7"/>
        <v>131646251.45169491</v>
      </c>
      <c r="BV15" s="13">
        <f t="shared" si="7"/>
        <v>140482314.99110171</v>
      </c>
      <c r="BW15" s="13">
        <f t="shared" si="7"/>
        <v>150473592.73813561</v>
      </c>
      <c r="BX15" s="13">
        <f t="shared" si="7"/>
        <v>120242649.35611527</v>
      </c>
      <c r="BY15" s="13">
        <f t="shared" si="7"/>
        <v>116104987.17781018</v>
      </c>
      <c r="BZ15" s="13">
        <f t="shared" si="7"/>
        <v>116478499.20375763</v>
      </c>
      <c r="CA15" s="13">
        <f t="shared" si="7"/>
        <v>121476341.21741697</v>
      </c>
      <c r="CB15" s="13">
        <f t="shared" si="7"/>
        <v>127201602.84772882</v>
      </c>
      <c r="CC15" s="13">
        <f t="shared" si="7"/>
        <v>133654284.09469321</v>
      </c>
      <c r="CD15" s="13">
        <f t="shared" si="7"/>
        <v>138957877.91559827</v>
      </c>
      <c r="CE15" s="13">
        <f t="shared" si="7"/>
        <v>140417881.3438186</v>
      </c>
      <c r="CF15" s="13">
        <f t="shared" si="7"/>
        <v>146389058.97629151</v>
      </c>
      <c r="CG15" s="13">
        <f t="shared" si="7"/>
        <v>155892910.99928811</v>
      </c>
      <c r="CH15" s="13">
        <f t="shared" si="7"/>
        <v>166846438.06067455</v>
      </c>
      <c r="CI15" s="13">
        <f t="shared" si="7"/>
        <v>179249640.16045079</v>
      </c>
      <c r="CJ15" s="13">
        <f t="shared" si="7"/>
        <v>137960906.84689489</v>
      </c>
      <c r="CK15" s="13">
        <f t="shared" si="7"/>
        <v>132259423.68345419</v>
      </c>
      <c r="CL15" s="13">
        <f t="shared" si="7"/>
        <v>131902649.41910504</v>
      </c>
      <c r="CM15" s="13">
        <f t="shared" si="7"/>
        <v>137828980.68816268</v>
      </c>
      <c r="CN15" s="13">
        <f t="shared" si="7"/>
        <v>144625163.41471183</v>
      </c>
      <c r="CO15" s="13">
        <f t="shared" si="7"/>
        <v>152291197.5987525</v>
      </c>
      <c r="CP15" s="13">
        <f t="shared" si="7"/>
        <v>158570757.95533556</v>
      </c>
      <c r="CQ15" s="13">
        <f t="shared" si="7"/>
        <v>160315625.06523386</v>
      </c>
      <c r="CR15" s="13">
        <f t="shared" si="7"/>
        <v>167405201.0742237</v>
      </c>
      <c r="CS15" s="13">
        <f t="shared" si="7"/>
        <v>178671077.04745761</v>
      </c>
      <c r="CT15" s="13">
        <f t="shared" si="7"/>
        <v>191671491.74075928</v>
      </c>
      <c r="CU15" s="13">
        <f t="shared" si="7"/>
        <v>206406445.15412879</v>
      </c>
      <c r="CV15" s="13">
        <f t="shared" si="7"/>
        <v>159662437.9482592</v>
      </c>
      <c r="CW15" s="13">
        <f t="shared" si="7"/>
        <v>152975793.77919987</v>
      </c>
      <c r="CX15" s="13">
        <f t="shared" si="7"/>
        <v>152598439.2472921</v>
      </c>
      <c r="CY15" s="13">
        <f t="shared" si="7"/>
        <v>159610965.71091062</v>
      </c>
      <c r="CZ15" s="13">
        <f t="shared" si="7"/>
        <v>167674739.09855154</v>
      </c>
      <c r="DA15" s="13">
        <f t="shared" si="7"/>
        <v>176789759.41021496</v>
      </c>
      <c r="DB15" s="13">
        <f t="shared" si="7"/>
        <v>184214269.75316864</v>
      </c>
      <c r="DC15" s="13">
        <f t="shared" si="7"/>
        <v>186320901.57790849</v>
      </c>
      <c r="DD15" s="13">
        <f t="shared" si="7"/>
        <v>194735796.82157949</v>
      </c>
      <c r="DE15" s="13">
        <f t="shared" si="7"/>
        <v>208050396.2909936</v>
      </c>
      <c r="DF15" s="13">
        <f t="shared" si="7"/>
        <v>223463351.63175768</v>
      </c>
      <c r="DG15" s="13">
        <f t="shared" si="7"/>
        <v>240974662.84387183</v>
      </c>
      <c r="DH15" s="13">
        <f t="shared" si="7"/>
        <v>178941005.42664072</v>
      </c>
      <c r="DI15" s="13">
        <f t="shared" si="7"/>
        <v>170158871.98248249</v>
      </c>
      <c r="DJ15" s="13">
        <f t="shared" si="7"/>
        <v>168493545.71346453</v>
      </c>
      <c r="DK15" s="13">
        <f t="shared" si="7"/>
        <v>176421993.01424596</v>
      </c>
      <c r="DL15" s="13">
        <f t="shared" si="7"/>
        <v>185565831.51514158</v>
      </c>
      <c r="DM15" s="13">
        <f t="shared" si="7"/>
        <v>195925061.21615154</v>
      </c>
      <c r="DN15" s="13">
        <f t="shared" si="7"/>
        <v>204322259.59140605</v>
      </c>
      <c r="DO15" s="13">
        <f t="shared" si="7"/>
        <v>206757179.96832946</v>
      </c>
      <c r="DP15" s="13">
        <f t="shared" si="7"/>
        <v>216308907.52039313</v>
      </c>
      <c r="DQ15" s="13">
        <f t="shared" si="7"/>
        <v>231350024.01961988</v>
      </c>
      <c r="DR15" s="13">
        <f t="shared" si="7"/>
        <v>248817784.94238025</v>
      </c>
      <c r="DS15" s="14">
        <f t="shared" si="7"/>
        <v>268712190.28867418</v>
      </c>
    </row>
    <row r="16" spans="1:123" s="57" customFormat="1" ht="18" customHeight="1" x14ac:dyDescent="0.3">
      <c r="A16" s="203">
        <v>211</v>
      </c>
      <c r="B16" s="204" t="s">
        <v>228</v>
      </c>
      <c r="C16" s="205">
        <v>0</v>
      </c>
      <c r="D16" s="205">
        <f>MAX(C16-C7+CF!C5-PL!C4,0)</f>
        <v>0</v>
      </c>
      <c r="E16" s="205">
        <f>MAX(D16-D7+CF!D5-PL!D4,0)</f>
        <v>0</v>
      </c>
      <c r="F16" s="205">
        <f>MAX(E16-E7+CF!E5-PL!E4,0)</f>
        <v>0</v>
      </c>
      <c r="G16" s="205">
        <f>MAX(F16-F7+CF!F5-PL!F4,0)</f>
        <v>0</v>
      </c>
      <c r="H16" s="205">
        <f>MAX(G16-G7+CF!G5-PL!G4,0)</f>
        <v>0</v>
      </c>
      <c r="I16" s="205">
        <f>MAX(H16-H7+CF!H5-PL!H4,0)</f>
        <v>0</v>
      </c>
      <c r="J16" s="205">
        <f>MAX(I16-I7+CF!I5-PL!I4,0)</f>
        <v>0</v>
      </c>
      <c r="K16" s="205">
        <f>MAX(J16-J7+CF!J5-PL!J4,0)</f>
        <v>0</v>
      </c>
      <c r="L16" s="205">
        <f>MAX(K16-K7+CF!K5-PL!K4,0)</f>
        <v>0</v>
      </c>
      <c r="M16" s="205">
        <f>MAX(L16-L7+CF!L5-PL!L4,0)</f>
        <v>0</v>
      </c>
      <c r="N16" s="205">
        <f>MAX(M16-M7+CF!M5-PL!M4,0)</f>
        <v>0</v>
      </c>
      <c r="O16" s="205">
        <f>MAX(N16-N7+CF!N5-PL!N4,0)</f>
        <v>0</v>
      </c>
      <c r="P16" s="205">
        <f>MAX(O16-O7+CF!O5-PL!O4,0)</f>
        <v>0</v>
      </c>
      <c r="Q16" s="205">
        <f>MAX(P16-P7+CF!P5-PL!P4,0)</f>
        <v>0</v>
      </c>
      <c r="R16" s="205">
        <f>MAX(Q16-Q7+CF!Q5-PL!Q4,0)</f>
        <v>0</v>
      </c>
      <c r="S16" s="205">
        <f>MAX(R16-R7+CF!R5-PL!R4,0)</f>
        <v>0</v>
      </c>
      <c r="T16" s="205">
        <f>MAX(S16-S7+CF!S5-PL!S4,0)</f>
        <v>0</v>
      </c>
      <c r="U16" s="205">
        <f>MAX(T16-T7+CF!T5-PL!T4,0)</f>
        <v>0</v>
      </c>
      <c r="V16" s="205">
        <f>MAX(U16-U7+CF!U5-PL!U4,0)</f>
        <v>0</v>
      </c>
      <c r="W16" s="205">
        <f>MAX(V16-V7+CF!V5-PL!V4,0)</f>
        <v>0</v>
      </c>
      <c r="X16" s="205">
        <f>MAX(W16-W7+CF!W5-PL!W4,0)</f>
        <v>0</v>
      </c>
      <c r="Y16" s="205">
        <f>MAX(X16-X7+CF!X5-PL!X4,0)</f>
        <v>0</v>
      </c>
      <c r="Z16" s="205">
        <f>MAX(Y16-Y7+CF!Y5-PL!Y4,0)</f>
        <v>0</v>
      </c>
      <c r="AA16" s="205">
        <f>MAX(Z16-Z7+CF!Z5-PL!Z4,0)</f>
        <v>0</v>
      </c>
      <c r="AB16" s="205">
        <f>MAX(AA16-AA7+CF!AA5-PL!AA4,0)</f>
        <v>0</v>
      </c>
      <c r="AC16" s="205">
        <f>MAX(AB16-AB7+CF!AB5-PL!AB4,0)</f>
        <v>0</v>
      </c>
      <c r="AD16" s="205">
        <f>MAX(AC16-AC7+CF!AC5-PL!AC4,0)</f>
        <v>0</v>
      </c>
      <c r="AE16" s="205">
        <f>MAX(AD16-AD7+CF!AD5-PL!AD4,0)</f>
        <v>0</v>
      </c>
      <c r="AF16" s="205">
        <f>MAX(AE16-AE7+CF!AE5-PL!AE4,0)</f>
        <v>0</v>
      </c>
      <c r="AG16" s="205">
        <f>MAX(AF16-AF7+CF!AF5-PL!AF4,0)</f>
        <v>0</v>
      </c>
      <c r="AH16" s="205">
        <f>MAX(AG16-AG7+CF!AG5-PL!AG4,0)</f>
        <v>0</v>
      </c>
      <c r="AI16" s="205">
        <f>MAX(AH16-AH7+CF!AH5-PL!AH4,0)</f>
        <v>0</v>
      </c>
      <c r="AJ16" s="205">
        <f>MAX(AI16-AI7+CF!AI5-PL!AI4,0)</f>
        <v>0</v>
      </c>
      <c r="AK16" s="205">
        <f>MAX(AJ16-AJ7+CF!AJ5-PL!AJ4,0)</f>
        <v>0</v>
      </c>
      <c r="AL16" s="205">
        <f>MAX(AK16-AK7+CF!AK5-PL!AK4,0)</f>
        <v>0</v>
      </c>
      <c r="AM16" s="205">
        <f>MAX(AL16-AL7+CF!AL5-PL!AL4,0)</f>
        <v>0</v>
      </c>
      <c r="AN16" s="205">
        <f>MAX(AM16-AM7+CF!AM5-PL!AM4,0)</f>
        <v>0</v>
      </c>
      <c r="AO16" s="205">
        <f>MAX(AN16-AN7+CF!AN5-PL!AN4,0)</f>
        <v>0</v>
      </c>
      <c r="AP16" s="205">
        <f>MAX(AO16-AO7+CF!AO5-PL!AO4,0)</f>
        <v>0</v>
      </c>
      <c r="AQ16" s="205">
        <f>MAX(AP16-AP7+CF!AP5-PL!AP4,0)</f>
        <v>0</v>
      </c>
      <c r="AR16" s="205">
        <f>MAX(AQ16-AQ7+CF!AQ5-PL!AQ4,0)</f>
        <v>0</v>
      </c>
      <c r="AS16" s="205">
        <f>MAX(AR16-AR7+CF!AR5-PL!AR4,0)</f>
        <v>0</v>
      </c>
      <c r="AT16" s="205">
        <f>MAX(AS16-AS7+CF!AS5-PL!AS4,0)</f>
        <v>0</v>
      </c>
      <c r="AU16" s="205">
        <f>MAX(AT16-AT7+CF!AT5-PL!AT4,0)</f>
        <v>0</v>
      </c>
      <c r="AV16" s="205">
        <f>MAX(AU16-AU7+CF!AU5-PL!AU4,0)</f>
        <v>0</v>
      </c>
      <c r="AW16" s="205">
        <f>MAX(AV16-AV7+CF!AV5-PL!AV4,0)</f>
        <v>0</v>
      </c>
      <c r="AX16" s="205">
        <f>MAX(AW16-AW7+CF!AW5-PL!AW4,0)</f>
        <v>0</v>
      </c>
      <c r="AY16" s="205">
        <f>MAX(AX16-AX7+CF!AX5-PL!AX4,0)</f>
        <v>0</v>
      </c>
      <c r="AZ16" s="205">
        <f>MAX(AY16-AY7+CF!AY5-PL!AY4,0)</f>
        <v>0</v>
      </c>
      <c r="BA16" s="205">
        <f>MAX(AZ16-AZ7+CF!AZ5-PL!AZ4,0)</f>
        <v>0</v>
      </c>
      <c r="BB16" s="205">
        <f>MAX(BA16-BA7+CF!BA5-PL!BA4,0)</f>
        <v>0</v>
      </c>
      <c r="BC16" s="205">
        <f>MAX(BB16-BB7+CF!BB5-PL!BB4,0)</f>
        <v>0</v>
      </c>
      <c r="BD16" s="205">
        <f>MAX(BC16-BC7+CF!BC5-PL!BC4,0)</f>
        <v>0</v>
      </c>
      <c r="BE16" s="205">
        <f>MAX(BD16-BD7+CF!BD5-PL!BD4,0)</f>
        <v>0</v>
      </c>
      <c r="BF16" s="205">
        <f>MAX(BE16-BE7+CF!BE5-PL!BE4,0)</f>
        <v>0</v>
      </c>
      <c r="BG16" s="205">
        <f>MAX(BF16-BF7+CF!BF5-PL!BF4,0)</f>
        <v>0</v>
      </c>
      <c r="BH16" s="205">
        <f>MAX(BG16-BG7+CF!BG5-PL!BG4,0)</f>
        <v>0</v>
      </c>
      <c r="BI16" s="205">
        <f>MAX(BH16-BH7+CF!BH5-PL!BH4,0)</f>
        <v>0</v>
      </c>
      <c r="BJ16" s="205">
        <f>MAX(BI16-BI7+CF!BI5-PL!BI4,0)</f>
        <v>0</v>
      </c>
      <c r="BK16" s="205">
        <f>MAX(BJ16-BJ7+CF!BJ5-PL!BJ4,0)</f>
        <v>0</v>
      </c>
      <c r="BL16" s="205">
        <f>MAX(BK16-BK7+CF!BK5-PL!BK4,0)</f>
        <v>0</v>
      </c>
      <c r="BM16" s="205">
        <f>MAX(BL16-BL7+CF!BL5-PL!BL4,0)</f>
        <v>0</v>
      </c>
      <c r="BN16" s="205">
        <f>MAX(BM16-BM7+CF!BM5-PL!BM4,0)</f>
        <v>0</v>
      </c>
      <c r="BO16" s="205">
        <f>MAX(BN16-BN7+CF!BN5-PL!BN4,0)</f>
        <v>0</v>
      </c>
      <c r="BP16" s="205">
        <f>MAX(BO16-BO7+CF!BO5-PL!BO4,0)</f>
        <v>0</v>
      </c>
      <c r="BQ16" s="205">
        <f>MAX(BP16-BP7+CF!BP5-PL!BP4,0)</f>
        <v>0</v>
      </c>
      <c r="BR16" s="205">
        <f>MAX(BQ16-BQ7+CF!BQ5-PL!BQ4,0)</f>
        <v>0</v>
      </c>
      <c r="BS16" s="205">
        <f>MAX(BR16-BR7+CF!BR5-PL!BR4,0)</f>
        <v>0</v>
      </c>
      <c r="BT16" s="205">
        <f>MAX(BS16-BS7+CF!BS5-PL!BS4,0)</f>
        <v>0</v>
      </c>
      <c r="BU16" s="205">
        <f>MAX(BT16-BT7+CF!BT5-PL!BT4,0)</f>
        <v>0</v>
      </c>
      <c r="BV16" s="205">
        <f>MAX(BU16-BU7+CF!BU5-PL!BU4,0)</f>
        <v>0</v>
      </c>
      <c r="BW16" s="205">
        <f>MAX(BV16-BV7+CF!BV5-PL!BV4,0)</f>
        <v>0</v>
      </c>
      <c r="BX16" s="205">
        <f>MAX(BW16-BW7+CF!BW5-PL!BW4,0)</f>
        <v>0</v>
      </c>
      <c r="BY16" s="205">
        <f>MAX(BX16-BX7+CF!BX5-PL!BX4,0)</f>
        <v>0</v>
      </c>
      <c r="BZ16" s="205">
        <f>MAX(BY16-BY7+CF!BY5-PL!BY4,0)</f>
        <v>0</v>
      </c>
      <c r="CA16" s="205">
        <f>MAX(BZ16-BZ7+CF!BZ5-PL!BZ4,0)</f>
        <v>0</v>
      </c>
      <c r="CB16" s="205">
        <f>MAX(CA16-CA7+CF!CA5-PL!CA4,0)</f>
        <v>0</v>
      </c>
      <c r="CC16" s="205">
        <f>MAX(CB16-CB7+CF!CB5-PL!CB4,0)</f>
        <v>0</v>
      </c>
      <c r="CD16" s="205">
        <f>MAX(CC16-CC7+CF!CC5-PL!CC4,0)</f>
        <v>0</v>
      </c>
      <c r="CE16" s="205">
        <f>MAX(CD16-CD7+CF!CD5-PL!CD4,0)</f>
        <v>0</v>
      </c>
      <c r="CF16" s="205">
        <f>MAX(CE16-CE7+CF!CE5-PL!CE4,0)</f>
        <v>0</v>
      </c>
      <c r="CG16" s="205">
        <f>MAX(CF16-CF7+CF!CF5-PL!CF4,0)</f>
        <v>0</v>
      </c>
      <c r="CH16" s="205">
        <f>MAX(CG16-CG7+CF!CG5-PL!CG4,0)</f>
        <v>0</v>
      </c>
      <c r="CI16" s="205">
        <f>MAX(CH16-CH7+CF!CH5-PL!CH4,0)</f>
        <v>0</v>
      </c>
      <c r="CJ16" s="205">
        <f>MAX(CI16-CI7+CF!CI5-PL!CI4,0)</f>
        <v>0</v>
      </c>
      <c r="CK16" s="205">
        <f>MAX(CJ16-CJ7+CF!CJ5-PL!CJ4,0)</f>
        <v>0</v>
      </c>
      <c r="CL16" s="205">
        <f>MAX(CK16-CK7+CF!CK5-PL!CK4,0)</f>
        <v>0</v>
      </c>
      <c r="CM16" s="205">
        <f>MAX(CL16-CL7+CF!CL5-PL!CL4,0)</f>
        <v>0</v>
      </c>
      <c r="CN16" s="205">
        <f>MAX(CM16-CM7+CF!CM5-PL!CM4,0)</f>
        <v>0</v>
      </c>
      <c r="CO16" s="205">
        <f>MAX(CN16-CN7+CF!CN5-PL!CN4,0)</f>
        <v>0</v>
      </c>
      <c r="CP16" s="205">
        <f>MAX(CO16-CO7+CF!CO5-PL!CO4,0)</f>
        <v>0</v>
      </c>
      <c r="CQ16" s="205">
        <f>MAX(CP16-CP7+CF!CP5-PL!CP4,0)</f>
        <v>0</v>
      </c>
      <c r="CR16" s="205">
        <f>MAX(CQ16-CQ7+CF!CQ5-PL!CQ4,0)</f>
        <v>0</v>
      </c>
      <c r="CS16" s="205">
        <f>MAX(CR16-CR7+CF!CR5-PL!CR4,0)</f>
        <v>0</v>
      </c>
      <c r="CT16" s="205">
        <f>MAX(CS16-CS7+CF!CS5-PL!CS4,0)</f>
        <v>0</v>
      </c>
      <c r="CU16" s="205">
        <f>MAX(CT16-CT7+CF!CT5-PL!CT4,0)</f>
        <v>0</v>
      </c>
      <c r="CV16" s="205">
        <f>MAX(CU16-CU7+CF!CU5-PL!CU4,0)</f>
        <v>0</v>
      </c>
      <c r="CW16" s="205">
        <f>MAX(CV16-CV7+CF!CV5-PL!CV4,0)</f>
        <v>0</v>
      </c>
      <c r="CX16" s="205">
        <f>MAX(CW16-CW7+CF!CW5-PL!CW4,0)</f>
        <v>0</v>
      </c>
      <c r="CY16" s="205">
        <f>MAX(CX16-CX7+CF!CX5-PL!CX4,0)</f>
        <v>0</v>
      </c>
      <c r="CZ16" s="205">
        <f>MAX(CY16-CY7+CF!CY5-PL!CY4,0)</f>
        <v>0</v>
      </c>
      <c r="DA16" s="205">
        <f>MAX(CZ16-CZ7+CF!CZ5-PL!CZ4,0)</f>
        <v>0</v>
      </c>
      <c r="DB16" s="205">
        <f>MAX(DA16-DA7+CF!DA5-PL!DA4,0)</f>
        <v>0</v>
      </c>
      <c r="DC16" s="205">
        <f>MAX(DB16-DB7+CF!DB5-PL!DB4,0)</f>
        <v>0</v>
      </c>
      <c r="DD16" s="205">
        <f>MAX(DC16-DC7+CF!DC5-PL!DC4,0)</f>
        <v>0</v>
      </c>
      <c r="DE16" s="205">
        <f>MAX(DD16-DD7+CF!DD5-PL!DD4,0)</f>
        <v>0</v>
      </c>
      <c r="DF16" s="205">
        <f>MAX(DE16-DE7+CF!DE5-PL!DE4,0)</f>
        <v>0</v>
      </c>
      <c r="DG16" s="205">
        <f>MAX(DF16-DF7+CF!DF5-PL!DF4,0)</f>
        <v>0</v>
      </c>
      <c r="DH16" s="205">
        <f>MAX(DG16-DG7+CF!DG5-PL!DG4,0)</f>
        <v>0</v>
      </c>
      <c r="DI16" s="205">
        <f>MAX(DH16-DH7+CF!DH5-PL!DH4,0)</f>
        <v>0</v>
      </c>
      <c r="DJ16" s="205">
        <f>MAX(DI16-DI7+CF!DI5-PL!DI4,0)</f>
        <v>0</v>
      </c>
      <c r="DK16" s="205">
        <f>MAX(DJ16-DJ7+CF!DJ5-PL!DJ4,0)</f>
        <v>0</v>
      </c>
      <c r="DL16" s="205">
        <f>MAX(DK16-DK7+CF!DK5-PL!DK4,0)</f>
        <v>0</v>
      </c>
      <c r="DM16" s="205">
        <f>MAX(DL16-DL7+CF!DL5-PL!DL4,0)</f>
        <v>0</v>
      </c>
      <c r="DN16" s="205">
        <f>MAX(DM16-DM7+CF!DM5-PL!DM4,0)</f>
        <v>0</v>
      </c>
      <c r="DO16" s="205">
        <f>MAX(DN16-DN7+CF!DN5-PL!DN4,0)</f>
        <v>0</v>
      </c>
      <c r="DP16" s="205">
        <f>MAX(DO16-DO7+CF!DO5-PL!DO4,0)</f>
        <v>0</v>
      </c>
      <c r="DQ16" s="205">
        <f>MAX(DP16-DP7+CF!DP5-PL!DP4,0)</f>
        <v>0</v>
      </c>
      <c r="DR16" s="205">
        <f>MAX(DQ16-DQ7+CF!DQ5-PL!DQ4,0)</f>
        <v>0</v>
      </c>
      <c r="DS16" s="206">
        <f>MAX(DR16-DR7+CF!DR5-PL!DR4,0)</f>
        <v>0</v>
      </c>
    </row>
    <row r="17" spans="1:123" s="57" customFormat="1" ht="18" customHeight="1" x14ac:dyDescent="0.3">
      <c r="A17" s="203">
        <v>212</v>
      </c>
      <c r="B17" s="204" t="s">
        <v>229</v>
      </c>
      <c r="C17" s="205">
        <v>35000000</v>
      </c>
      <c r="D17" s="205">
        <f>MAX(C17-C8-CF!C9+PL!C7,0)</f>
        <v>36487520</v>
      </c>
      <c r="E17" s="205">
        <f>MAX(D17-D8-CF!D9+PL!D7,0)</f>
        <v>36487520</v>
      </c>
      <c r="F17" s="205">
        <f>MAX(E17-E8-CF!E9+PL!E7,0)</f>
        <v>37107320</v>
      </c>
      <c r="G17" s="205">
        <f>MAX(F17-F8-CF!F9+PL!F7,0)</f>
        <v>37727120</v>
      </c>
      <c r="H17" s="205">
        <f>MAX(G17-G8-CF!G9+PL!G7,0)</f>
        <v>38346920</v>
      </c>
      <c r="I17" s="205">
        <f>MAX(H17-H8-CF!H9+PL!H7,0)</f>
        <v>38966720</v>
      </c>
      <c r="J17" s="205">
        <f>MAX(I17-I8-CF!I9+PL!I7,0)</f>
        <v>39586520</v>
      </c>
      <c r="K17" s="205">
        <f>MAX(J17-J8-CF!J9+PL!J7,0)</f>
        <v>39586520</v>
      </c>
      <c r="L17" s="205">
        <f>MAX(K17-K8-CF!K9+PL!K7,0)</f>
        <v>40206320</v>
      </c>
      <c r="M17" s="205">
        <f>MAX(L17-L8-CF!L9+PL!L7,0)</f>
        <v>41445920</v>
      </c>
      <c r="N17" s="205">
        <f>MAX(M17-M8-CF!M9+PL!M7,0)</f>
        <v>42685520</v>
      </c>
      <c r="O17" s="205">
        <f>MAX(N17-N8-CF!N9+PL!N7,0)</f>
        <v>43925120</v>
      </c>
      <c r="P17" s="205">
        <f>MAX(O17-O8-CF!O9+PL!O7,0)</f>
        <v>38926077.200000003</v>
      </c>
      <c r="Q17" s="205">
        <f>MAX(P17-P8-CF!P9+PL!P7,0)</f>
        <v>38926077.200000003</v>
      </c>
      <c r="R17" s="205">
        <f>MAX(Q17-Q8-CF!Q9+PL!Q7,0)</f>
        <v>39749090.300000004</v>
      </c>
      <c r="S17" s="205">
        <f>MAX(R17-R8-CF!R9+PL!R7,0)</f>
        <v>40572103.400000006</v>
      </c>
      <c r="T17" s="205">
        <f>MAX(S17-S8-CF!S9+PL!S7,0)</f>
        <v>41395116.500000007</v>
      </c>
      <c r="U17" s="205">
        <f>MAX(T17-T8-CF!T9+PL!T7,0)</f>
        <v>42218129.600000009</v>
      </c>
      <c r="V17" s="205">
        <f>MAX(U17-U8-CF!U9+PL!U7,0)</f>
        <v>43041142.70000001</v>
      </c>
      <c r="W17" s="205">
        <f>MAX(V17-V8-CF!V9+PL!V7,0)</f>
        <v>43041142.70000001</v>
      </c>
      <c r="X17" s="205">
        <f>MAX(W17-W8-CF!W9+PL!W7,0)</f>
        <v>43864155.800000004</v>
      </c>
      <c r="Y17" s="205">
        <f>MAX(X17-X8-CF!X9+PL!X7,0)</f>
        <v>45510182.000000007</v>
      </c>
      <c r="Z17" s="205">
        <f>MAX(Y17-Y8-CF!Y9+PL!Y7,0)</f>
        <v>47156208.200000003</v>
      </c>
      <c r="AA17" s="205">
        <f>MAX(Z17-Z8-CF!Z9+PL!Z7,0)</f>
        <v>48802234.400000006</v>
      </c>
      <c r="AB17" s="205">
        <f>MAX(AA17-AA8-CF!AA9+PL!AA7,0)</f>
        <v>42086064.212000005</v>
      </c>
      <c r="AC17" s="205">
        <f>MAX(AB17-AB8-CF!AB9+PL!AB7,0)</f>
        <v>42086064.212000005</v>
      </c>
      <c r="AD17" s="205">
        <f>MAX(AC17-AC8-CF!AC9+PL!AC7,0)</f>
        <v>43172409.563000008</v>
      </c>
      <c r="AE17" s="205">
        <f>MAX(AD17-AD8-CF!AD9+PL!AD7,0)</f>
        <v>44258754.914000005</v>
      </c>
      <c r="AF17" s="205">
        <f>MAX(AE17-AE8-CF!AE9+PL!AE7,0)</f>
        <v>45345100.265000001</v>
      </c>
      <c r="AG17" s="205">
        <f>MAX(AF17-AF8-CF!AF9+PL!AF7,0)</f>
        <v>46431445.615999997</v>
      </c>
      <c r="AH17" s="205">
        <f>MAX(AG17-AG8-CF!AG9+PL!AG7,0)</f>
        <v>47517790.966999993</v>
      </c>
      <c r="AI17" s="205">
        <f>MAX(AH17-AH8-CF!AH9+PL!AH7,0)</f>
        <v>47517790.966999993</v>
      </c>
      <c r="AJ17" s="205">
        <f>MAX(AI17-AI8-CF!AI9+PL!AI7,0)</f>
        <v>48604136.317999989</v>
      </c>
      <c r="AK17" s="205">
        <f>MAX(AJ17-AJ8-CF!AJ9+PL!AJ7,0)</f>
        <v>50776827.019999988</v>
      </c>
      <c r="AL17" s="205">
        <f>MAX(AK17-AK8-CF!AK9+PL!AK7,0)</f>
        <v>52949517.721999988</v>
      </c>
      <c r="AM17" s="205">
        <f>MAX(AL17-AL8-CF!AL9+PL!AL7,0)</f>
        <v>55122208.423999988</v>
      </c>
      <c r="AN17" s="205">
        <f>MAX(AM17-AM8-CF!AM9+PL!AM7,0)</f>
        <v>45416488.399999991</v>
      </c>
      <c r="AO17" s="205">
        <f>MAX(AN17-AN8-CF!AN9+PL!AN7,0)</f>
        <v>45416488.399999991</v>
      </c>
      <c r="AP17" s="205">
        <f>MAX(AO17-AO8-CF!AO9+PL!AO7,0)</f>
        <v>46780369.099999994</v>
      </c>
      <c r="AQ17" s="205">
        <f>MAX(AP17-AP8-CF!AP9+PL!AP7,0)</f>
        <v>48144249.799999997</v>
      </c>
      <c r="AR17" s="205">
        <f>MAX(AQ17-AQ8-CF!AQ9+PL!AQ7,0)</f>
        <v>49508130.5</v>
      </c>
      <c r="AS17" s="205">
        <f>MAX(AR17-AR8-CF!AR9+PL!AR7,0)</f>
        <v>50872011.200000003</v>
      </c>
      <c r="AT17" s="205">
        <f>MAX(AS17-AS8-CF!AS9+PL!AS7,0)</f>
        <v>52235891.900000006</v>
      </c>
      <c r="AU17" s="205">
        <f>MAX(AT17-AT8-CF!AT9+PL!AT7,0)</f>
        <v>52235891.900000006</v>
      </c>
      <c r="AV17" s="205">
        <f>MAX(AU17-AU8-CF!AU9+PL!AU7,0)</f>
        <v>53599772.600000001</v>
      </c>
      <c r="AW17" s="205">
        <f>MAX(AV17-AV8-CF!AV9+PL!AV7,0)</f>
        <v>56327534</v>
      </c>
      <c r="AX17" s="205">
        <f>MAX(AW17-AW8-CF!AW9+PL!AW7,0)</f>
        <v>59055295.399999999</v>
      </c>
      <c r="AY17" s="205">
        <f>MAX(AX17-AX8-CF!AX9+PL!AX7,0)</f>
        <v>61783056.799999997</v>
      </c>
      <c r="AZ17" s="205">
        <f>MAX(AY17-AY8-CF!AY9+PL!AY7,0)</f>
        <v>49894179.3125</v>
      </c>
      <c r="BA17" s="205">
        <f>MAX(AZ17-AZ8-CF!AZ9+PL!AZ7,0)</f>
        <v>49894179.3125</v>
      </c>
      <c r="BB17" s="205">
        <f>MAX(BA17-BA8-CF!BA9+PL!BA7,0)</f>
        <v>51631200.921875</v>
      </c>
      <c r="BC17" s="205">
        <f>MAX(BB17-BB8-CF!BB9+PL!BB7,0)</f>
        <v>53368222.53125</v>
      </c>
      <c r="BD17" s="205">
        <f>MAX(BC17-BC8-CF!BC9+PL!BC7,0)</f>
        <v>55105244.140625</v>
      </c>
      <c r="BE17" s="205">
        <f>MAX(BD17-BD8-CF!BD9+PL!BD7,0)</f>
        <v>56842265.75</v>
      </c>
      <c r="BF17" s="205">
        <f>MAX(BE17-BE8-CF!BE9+PL!BE7,0)</f>
        <v>58579287.359375</v>
      </c>
      <c r="BG17" s="205">
        <f>MAX(BF17-BF8-CF!BF9+PL!BF7,0)</f>
        <v>58579287.359375</v>
      </c>
      <c r="BH17" s="205">
        <f>MAX(BG17-BG8-CF!BG9+PL!BG7,0)</f>
        <v>60316308.96875</v>
      </c>
      <c r="BI17" s="205">
        <f>MAX(BH17-BH8-CF!BH9+PL!BH7,0)</f>
        <v>63790352.1875</v>
      </c>
      <c r="BJ17" s="205">
        <f>MAX(BI17-BI8-CF!BI9+PL!BI7,0)</f>
        <v>67264395.40625</v>
      </c>
      <c r="BK17" s="205">
        <f>MAX(BJ17-BJ8-CF!BJ9+PL!BJ7,0)</f>
        <v>70738438.625</v>
      </c>
      <c r="BL17" s="205">
        <f>MAX(BK17-BK8-CF!BK9+PL!BK7,0)</f>
        <v>54860529.5</v>
      </c>
      <c r="BM17" s="205">
        <f>MAX(BL17-BL8-CF!BL9+PL!BL7,0)</f>
        <v>54860529.5</v>
      </c>
      <c r="BN17" s="205">
        <f>MAX(BM17-BM8-CF!BM9+PL!BM7,0)</f>
        <v>57011413.625</v>
      </c>
      <c r="BO17" s="205">
        <f>MAX(BN17-BN8-CF!BN9+PL!BN7,0)</f>
        <v>59162297.75</v>
      </c>
      <c r="BP17" s="205">
        <f>MAX(BO17-BO8-CF!BO9+PL!BO7,0)</f>
        <v>61313181.875</v>
      </c>
      <c r="BQ17" s="205">
        <f>MAX(BP17-BP8-CF!BP9+PL!BP7,0)</f>
        <v>63464066</v>
      </c>
      <c r="BR17" s="205">
        <f>MAX(BQ17-BQ8-CF!BQ9+PL!BQ7,0)</f>
        <v>65614950.125</v>
      </c>
      <c r="BS17" s="205">
        <f>MAX(BR17-BR8-CF!BR9+PL!BR7,0)</f>
        <v>65614950.125</v>
      </c>
      <c r="BT17" s="205">
        <f>MAX(BS17-BS8-CF!BS9+PL!BS7,0)</f>
        <v>67765834.25</v>
      </c>
      <c r="BU17" s="205">
        <f>MAX(BT17-BT8-CF!BT9+PL!BT7,0)</f>
        <v>72067602.5</v>
      </c>
      <c r="BV17" s="205">
        <f>MAX(BU17-BU8-CF!BU9+PL!BU7,0)</f>
        <v>76369370.75</v>
      </c>
      <c r="BW17" s="205">
        <f>MAX(BV17-BV8-CF!BV9+PL!BV7,0)</f>
        <v>80671139</v>
      </c>
      <c r="BX17" s="205">
        <f>MAX(BW17-BW8-CF!BW9+PL!BW7,0)</f>
        <v>60736806.530000001</v>
      </c>
      <c r="BY17" s="205">
        <f>MAX(BX17-BX8-CF!BX9+PL!BX7,0)</f>
        <v>60736806.530000001</v>
      </c>
      <c r="BZ17" s="205">
        <f>MAX(BY17-BY8-CF!BY9+PL!BY7,0)</f>
        <v>63377380.407499999</v>
      </c>
      <c r="CA17" s="205">
        <f>MAX(BZ17-BZ8-CF!BZ9+PL!BZ7,0)</f>
        <v>66017954.285000004</v>
      </c>
      <c r="CB17" s="205">
        <f>MAX(CA17-CA8-CF!CA9+PL!CA7,0)</f>
        <v>68658528.162499994</v>
      </c>
      <c r="CC17" s="205">
        <f>MAX(CB17-CB8-CF!CB9+PL!CB7,0)</f>
        <v>71299102.039999992</v>
      </c>
      <c r="CD17" s="205">
        <f>MAX(CC17-CC8-CF!CC9+PL!CC7,0)</f>
        <v>73939675.917499989</v>
      </c>
      <c r="CE17" s="205">
        <f>MAX(CD17-CD8-CF!CD9+PL!CD7,0)</f>
        <v>73939675.917499989</v>
      </c>
      <c r="CF17" s="205">
        <f>MAX(CE17-CE8-CF!CE9+PL!CE7,0)</f>
        <v>76580249.794999987</v>
      </c>
      <c r="CG17" s="205">
        <f>MAX(CF17-CF8-CF!CF9+PL!CF7,0)</f>
        <v>81861397.549999982</v>
      </c>
      <c r="CH17" s="205">
        <f>MAX(CG17-CG8-CF!CG9+PL!CG7,0)</f>
        <v>87142545.304999977</v>
      </c>
      <c r="CI17" s="205">
        <f>MAX(CH17-CH8-CF!CH9+PL!CH7,0)</f>
        <v>92423693.059999973</v>
      </c>
      <c r="CJ17" s="205">
        <f>MAX(CI17-CI8-CF!CI9+PL!CI7,0)</f>
        <v>66413443.183999971</v>
      </c>
      <c r="CK17" s="205">
        <f>MAX(CJ17-CJ8-CF!CJ9+PL!CJ7,0)</f>
        <v>66413443.183999971</v>
      </c>
      <c r="CL17" s="205">
        <f>MAX(CK17-CK8-CF!CK9+PL!CK7,0)</f>
        <v>69527070.115999967</v>
      </c>
      <c r="CM17" s="205">
        <f>MAX(CL17-CL8-CF!CL9+PL!CL7,0)</f>
        <v>72640697.047999978</v>
      </c>
      <c r="CN17" s="205">
        <f>MAX(CM17-CM8-CF!CM9+PL!CM7,0)</f>
        <v>75754323.979999974</v>
      </c>
      <c r="CO17" s="205">
        <f>MAX(CN17-CN8-CF!CN9+PL!CN7,0)</f>
        <v>78867950.911999971</v>
      </c>
      <c r="CP17" s="205">
        <f>MAX(CO17-CO8-CF!CO9+PL!CO7,0)</f>
        <v>81981577.843999967</v>
      </c>
      <c r="CQ17" s="205">
        <f>MAX(CP17-CP8-CF!CP9+PL!CP7,0)</f>
        <v>81981577.843999967</v>
      </c>
      <c r="CR17" s="205">
        <f>MAX(CQ17-CQ8-CF!CQ9+PL!CQ7,0)</f>
        <v>85095204.775999963</v>
      </c>
      <c r="CS17" s="205">
        <f>MAX(CR17-CR8-CF!CR9+PL!CR7,0)</f>
        <v>91322458.639999956</v>
      </c>
      <c r="CT17" s="205">
        <f>MAX(CS17-CS8-CF!CS9+PL!CS7,0)</f>
        <v>97549712.503999949</v>
      </c>
      <c r="CU17" s="205">
        <f>MAX(CT17-CT8-CF!CT9+PL!CT7,0)</f>
        <v>103776966.36799996</v>
      </c>
      <c r="CV17" s="205">
        <f>MAX(CU17-CU8-CF!CU9+PL!CU7,0)</f>
        <v>72613945.547899961</v>
      </c>
      <c r="CW17" s="205">
        <f>MAX(CV17-CV8-CF!CV9+PL!CV7,0)</f>
        <v>72613945.547899961</v>
      </c>
      <c r="CX17" s="205">
        <f>MAX(CW17-CW8-CF!CW9+PL!CW7,0)</f>
        <v>76244281.010224968</v>
      </c>
      <c r="CY17" s="205">
        <f>MAX(CX17-CX8-CF!CX9+PL!CX7,0)</f>
        <v>79874616.472549975</v>
      </c>
      <c r="CZ17" s="205">
        <f>MAX(CY17-CY8-CF!CY9+PL!CY7,0)</f>
        <v>83504951.934874967</v>
      </c>
      <c r="DA17" s="205">
        <f>MAX(CZ17-CZ8-CF!CZ9+PL!CZ7,0)</f>
        <v>87135287.397199973</v>
      </c>
      <c r="DB17" s="205">
        <f>MAX(DA17-DA8-CF!DA9+PL!DA7,0)</f>
        <v>90765622.859524965</v>
      </c>
      <c r="DC17" s="205">
        <f>MAX(DB17-DB8-CF!DB9+PL!DB7,0)</f>
        <v>90765622.859524965</v>
      </c>
      <c r="DD17" s="205">
        <f>MAX(DC17-DC8-CF!DC9+PL!DC7,0)</f>
        <v>94395958.321849957</v>
      </c>
      <c r="DE17" s="205">
        <f>MAX(DD17-DD8-CF!DD9+PL!DD7,0)</f>
        <v>101656629.24649997</v>
      </c>
      <c r="DF17" s="205">
        <f>MAX(DE17-DE8-CF!DE9+PL!DE7,0)</f>
        <v>108917300.17114995</v>
      </c>
      <c r="DG17" s="205">
        <f>MAX(DF17-DF8-CF!DF9+PL!DF7,0)</f>
        <v>116177971.09579995</v>
      </c>
      <c r="DH17" s="205">
        <f>MAX(DG17-DG8-CF!DG9+PL!DG7,0)</f>
        <v>77576134.195744962</v>
      </c>
      <c r="DI17" s="205">
        <f>MAX(DH17-DH8-CF!DH9+PL!DH7,0)</f>
        <v>77576134.195744962</v>
      </c>
      <c r="DJ17" s="205">
        <f>MAX(DI17-DI8-CF!DI9+PL!DI7,0)</f>
        <v>81619985.378723711</v>
      </c>
      <c r="DK17" s="205">
        <f>MAX(DJ17-DJ8-CF!DJ9+PL!DJ7,0)</f>
        <v>85663836.56170246</v>
      </c>
      <c r="DL17" s="205">
        <f>MAX(DK17-DK8-CF!DK9+PL!DK7,0)</f>
        <v>89707687.744681209</v>
      </c>
      <c r="DM17" s="205">
        <f>MAX(DL17-DL8-CF!DL9+PL!DL7,0)</f>
        <v>93751538.927659959</v>
      </c>
      <c r="DN17" s="205">
        <f>MAX(DM17-DM8-CF!DM9+PL!DM7,0)</f>
        <v>97795390.110638708</v>
      </c>
      <c r="DO17" s="205">
        <f>MAX(DN17-DN8-CF!DN9+PL!DN7,0)</f>
        <v>97795390.110638708</v>
      </c>
      <c r="DP17" s="205">
        <f>MAX(DO17-DO8-CF!DO9+PL!DO7,0)</f>
        <v>101839241.29361746</v>
      </c>
      <c r="DQ17" s="205">
        <f>MAX(DP17-DP8-CF!DP9+PL!DP7,0)</f>
        <v>109926943.65957496</v>
      </c>
      <c r="DR17" s="205">
        <f>MAX(DQ17-DQ8-CF!DQ9+PL!DQ7,0)</f>
        <v>118014646.02553245</v>
      </c>
      <c r="DS17" s="206">
        <f>MAX(DR17-DR8-CF!DR9+PL!DR7,0)</f>
        <v>126102348.39148995</v>
      </c>
    </row>
    <row r="18" spans="1:123" s="57" customFormat="1" ht="18" customHeight="1" x14ac:dyDescent="0.3">
      <c r="A18" s="203">
        <v>213</v>
      </c>
      <c r="B18" s="204" t="s">
        <v>230</v>
      </c>
      <c r="C18" s="205">
        <v>2000000</v>
      </c>
      <c r="D18" s="205">
        <f>MAX(C18-C9-CF!C16-CF!C39+PL!C18+PL!C41+PL!C46,0)</f>
        <v>3036854.440677966</v>
      </c>
      <c r="E18" s="205">
        <f>MAX(D18-D9-CF!D16-CF!D39+PL!D18+PL!D41+PL!D46,0)</f>
        <v>3633440.881355932</v>
      </c>
      <c r="F18" s="205">
        <f>MAX(E18-E9-CF!E16-CF!E39+PL!E18+PL!E41+PL!E46,0)</f>
        <v>4421890.5423728805</v>
      </c>
      <c r="G18" s="205">
        <f>MAX(F18-F9-CF!F16-CF!F39+PL!F18+PL!F41+PL!F46,0)</f>
        <v>4611765.6271186434</v>
      </c>
      <c r="H18" s="205">
        <f>MAX(G18-G9-CF!G16-CF!G39+PL!G18+PL!G41+PL!G46,0)</f>
        <v>4947460.1504237279</v>
      </c>
      <c r="I18" s="205">
        <f>MAX(H18-H9-CF!H16-CF!H39+PL!H18+PL!H41+PL!H46,0)</f>
        <v>5428974.1122881342</v>
      </c>
      <c r="J18" s="205">
        <f>MAX(I18-I9-CF!I16-CF!I39+PL!I18+PL!I41+PL!I46,0)</f>
        <v>5782682.9894067794</v>
      </c>
      <c r="K18" s="205">
        <f>MAX(J18-J9-CF!J16-CF!J39+PL!J18+PL!J41+PL!J46,0)</f>
        <v>6075348.0847457629</v>
      </c>
      <c r="L18" s="205">
        <f>MAX(K18-K9-CF!K16-CF!K39+PL!K18+PL!K41+PL!K46,0)</f>
        <v>6560902.618644068</v>
      </c>
      <c r="M18" s="205">
        <f>MAX(L18-L9-CF!L16-CF!L39+PL!L18+PL!L41+PL!L46,0)</f>
        <v>7043210.309322034</v>
      </c>
      <c r="N18" s="205">
        <f>MAX(M18-M9-CF!M16-CF!M39+PL!M18+PL!M41+PL!M46,0)</f>
        <v>7816130.6588983042</v>
      </c>
      <c r="O18" s="205">
        <f>MAX(N18-N9-CF!N16-CF!N39+PL!N18+PL!N41+PL!N46,0)</f>
        <v>8422036.5487288125</v>
      </c>
      <c r="P18" s="205">
        <f>MAX(O18-O9-CF!O16-CF!O39+PL!O18+PL!O41+PL!O46,0)</f>
        <v>7065934.8346610153</v>
      </c>
      <c r="Q18" s="205">
        <f>MAX(P18-P9-CF!P16-CF!P39+PL!P18+PL!P41+PL!P46,0)</f>
        <v>5822336.357118642</v>
      </c>
      <c r="R18" s="205">
        <f>MAX(Q18-Q9-CF!Q16-CF!Q39+PL!Q18+PL!Q41+PL!Q46,0)</f>
        <v>4860649.1615254227</v>
      </c>
      <c r="S18" s="205">
        <f>MAX(R18-R9-CF!R16-CF!R39+PL!R18+PL!R41+PL!R46,0)</f>
        <v>5262508.1769491527</v>
      </c>
      <c r="T18" s="205">
        <f>MAX(S18-S9-CF!S16-CF!S39+PL!S18+PL!S41+PL!S46,0)</f>
        <v>5866008.7343220329</v>
      </c>
      <c r="U18" s="205">
        <f>MAX(T18-T9-CF!T16-CF!T39+PL!T18+PL!T41+PL!T46,0)</f>
        <v>6671150.8336440669</v>
      </c>
      <c r="V18" s="205">
        <f>MAX(U18-U9-CF!U16-CF!U39+PL!U18+PL!U41+PL!U46,0)</f>
        <v>7151703.6575423712</v>
      </c>
      <c r="W18" s="205">
        <f>MAX(V18-V9-CF!V16-CF!V39+PL!V18+PL!V41+PL!V46,0)</f>
        <v>7565546.8579660989</v>
      </c>
      <c r="X18" s="205">
        <f>MAX(W18-W9-CF!W16-CF!W39+PL!W18+PL!W41+PL!W46,0)</f>
        <v>8243301.3403389789</v>
      </c>
      <c r="Y18" s="205">
        <f>MAX(X18-X9-CF!X16-CF!X39+PL!X18+PL!X41+PL!X46,0)</f>
        <v>8898511.5211864356</v>
      </c>
      <c r="Z18" s="205">
        <f>MAX(Y18-Y9-CF!Y16-CF!Y39+PL!Y18+PL!Y41+PL!Y46,0)</f>
        <v>9946444.6694067735</v>
      </c>
      <c r="AA18" s="205">
        <f>MAX(Z18-Z9-CF!Z16-CF!Z39+PL!Z18+PL!Z41+PL!Z46,0)</f>
        <v>11387100.784999993</v>
      </c>
      <c r="AB18" s="205">
        <f>MAX(AA18-AA9-CF!AA16-CF!AA39+PL!AA18+PL!AA41+PL!AA46,0)</f>
        <v>10018299.229223723</v>
      </c>
      <c r="AC18" s="205">
        <f>MAX(AB18-AB9-CF!AB16-CF!AB39+PL!AB18+PL!AB41+PL!AB46,0)</f>
        <v>8863040.8691728767</v>
      </c>
      <c r="AD18" s="205">
        <f>MAX(AC18-AC9-CF!AC16-CF!AC39+PL!AC18+PL!AC41+PL!AC46,0)</f>
        <v>8082439.880589826</v>
      </c>
      <c r="AE18" s="205">
        <f>MAX(AD18-AD9-CF!AD16-CF!AD39+PL!AD18+PL!AD41+PL!AD46,0)</f>
        <v>8617306.0562779605</v>
      </c>
      <c r="AF18" s="205">
        <f>MAX(AE18-AE9-CF!AE16-CF!AE39+PL!AE18+PL!AE41+PL!AE46,0)</f>
        <v>9420955.3800338916</v>
      </c>
      <c r="AG18" s="205">
        <f>MAX(AF18-AF9-CF!AF16-CF!AF39+PL!AF18+PL!AF41+PL!AF46,0)</f>
        <v>10493387.851857619</v>
      </c>
      <c r="AH18" s="205">
        <f>MAX(AG18-AG9-CF!AG16-CF!AG39+PL!AG18+PL!AG41+PL!AG46,0)</f>
        <v>11129328.371393215</v>
      </c>
      <c r="AI18" s="205">
        <f>MAX(AH18-AH9-CF!AH16-CF!AH39+PL!AH18+PL!AH41+PL!AH46,0)</f>
        <v>11677454.784054233</v>
      </c>
      <c r="AJ18" s="205">
        <f>MAX(AI18-AI9-CF!AI16-CF!AI39+PL!AI18+PL!AI41+PL!AI46,0)</f>
        <v>12577738.568183044</v>
      </c>
      <c r="AK18" s="205">
        <f>MAX(AJ18-AJ9-CF!AJ16-CF!AJ39+PL!AJ18+PL!AJ41+PL!AJ46,0)</f>
        <v>13454201.998813553</v>
      </c>
      <c r="AL18" s="205">
        <f>MAX(AK18-AK9-CF!AK16-CF!AK39+PL!AK18+PL!AK41+PL!AK46,0)</f>
        <v>14857671.609054232</v>
      </c>
      <c r="AM18" s="205">
        <f>MAX(AL18-AL9-CF!AL16-CF!AL39+PL!AL18+PL!AL41+PL!AL46,0)</f>
        <v>16390901.636193212</v>
      </c>
      <c r="AN18" s="205">
        <f>MAX(AM18-AM9-CF!AM16-CF!AM39+PL!AM18+PL!AM41+PL!AM46,0)</f>
        <v>14165998.089389823</v>
      </c>
      <c r="AO18" s="205">
        <f>MAX(AN18-AN9-CF!AN16-CF!AN39+PL!AN18+PL!AN41+PL!AN46,0)</f>
        <v>12155411.637406776</v>
      </c>
      <c r="AP18" s="205">
        <f>MAX(AO18-AO9-CF!AO16-CF!AO39+PL!AO18+PL!AO41+PL!AO46,0)</f>
        <v>10598668.718813557</v>
      </c>
      <c r="AQ18" s="205">
        <f>MAX(AP18-AP9-CF!AP16-CF!AP39+PL!AP18+PL!AP41+PL!AP46,0)</f>
        <v>11289064.952203389</v>
      </c>
      <c r="AR18" s="205">
        <f>MAX(AQ18-AQ9-CF!AQ16-CF!AQ39+PL!AQ18+PL!AQ41+PL!AQ46,0)</f>
        <v>12326941.188983047</v>
      </c>
      <c r="AS18" s="205">
        <f>MAX(AR18-AR9-CF!AR16-CF!AR39+PL!AR18+PL!AR41+PL!AR46,0)</f>
        <v>13712297.429152539</v>
      </c>
      <c r="AT18" s="205">
        <f>MAX(AS18-AS9-CF!AS16-CF!AS39+PL!AS18+PL!AS41+PL!AS46,0)</f>
        <v>14528620.9659322</v>
      </c>
      <c r="AU18" s="205">
        <f>MAX(AT18-AT9-CF!AT16-CF!AT39+PL!AT18+PL!AT41+PL!AT46,0)</f>
        <v>15238279.065932199</v>
      </c>
      <c r="AV18" s="205">
        <f>MAX(AU18-AU9-CF!AU16-CF!AU39+PL!AU18+PL!AU41+PL!AU46,0)</f>
        <v>16401780.699322028</v>
      </c>
      <c r="AW18" s="205">
        <f>MAX(AV18-AV9-CF!AV16-CF!AV39+PL!AV18+PL!AV41+PL!AV46,0)</f>
        <v>17531322.372881345</v>
      </c>
      <c r="AX18" s="205">
        <f>MAX(AW18-AW9-CF!AW16-CF!AW39+PL!AW18+PL!AW41+PL!AW46,0)</f>
        <v>19341125.959999982</v>
      </c>
      <c r="AY18" s="205">
        <f>MAX(AX18-AX9-CF!AX16-CF!AX39+PL!AX18+PL!AX41+PL!AX46,0)</f>
        <v>21831191.460677948</v>
      </c>
      <c r="AZ18" s="205">
        <f>MAX(AY18-AY9-CF!AY16-CF!AY39+PL!AY18+PL!AY41+PL!AY46,0)</f>
        <v>19067356.77754236</v>
      </c>
      <c r="BA18" s="205">
        <f>MAX(AZ18-AZ9-CF!AZ16-CF!AZ39+PL!AZ18+PL!AZ41+PL!AZ46,0)</f>
        <v>16962278.795127109</v>
      </c>
      <c r="BB18" s="205">
        <f>MAX(BA18-BA9-CF!BA16-CF!BA39+PL!BA18+PL!BA41+PL!BA46,0)</f>
        <v>15451525.742902532</v>
      </c>
      <c r="BC18" s="205">
        <f>MAX(BB18-BB9-CF!BB16-CF!BB39+PL!BB18+PL!BB41+PL!BB46,0)</f>
        <v>16354429.65137711</v>
      </c>
      <c r="BD18" s="205">
        <f>MAX(BC18-BC9-CF!BC16-CF!BC39+PL!BC18+PL!BC41+PL!BC46,0)</f>
        <v>17712852.980667364</v>
      </c>
      <c r="BE18" s="205">
        <f>MAX(BD18-BD9-CF!BD16-CF!BD39+PL!BD18+PL!BD41+PL!BD46,0)</f>
        <v>19526795.7307733</v>
      </c>
      <c r="BF18" s="205">
        <f>MAX(BE18-BE9-CF!BE16-CF!BE39+PL!BE18+PL!BE41+PL!BE46,0)</f>
        <v>20591640.081779659</v>
      </c>
      <c r="BG18" s="205">
        <f>MAX(BF18-BF9-CF!BF16-CF!BF39+PL!BF18+PL!BF41+PL!BF46,0)</f>
        <v>21517377.01663135</v>
      </c>
      <c r="BH18" s="205">
        <f>MAX(BG18-BG9-CF!BG16-CF!BG39+PL!BG18+PL!BG41+PL!BG46,0)</f>
        <v>23037438.88167372</v>
      </c>
      <c r="BI18" s="205">
        <f>MAX(BH18-BH9-CF!BH16-CF!BH39+PL!BH18+PL!BH41+PL!BH46,0)</f>
        <v>24519969.627118632</v>
      </c>
      <c r="BJ18" s="205">
        <f>MAX(BI18-BI9-CF!BI16-CF!BI39+PL!BI18+PL!BI41+PL!BI46,0)</f>
        <v>26898841.120974567</v>
      </c>
      <c r="BK18" s="205">
        <f>MAX(BJ18-BJ9-CF!BJ16-CF!BJ39+PL!BJ18+PL!BJ41+PL!BJ46,0)</f>
        <v>30174053.363241516</v>
      </c>
      <c r="BL18" s="205">
        <f>MAX(BK18-BK9-CF!BK16-CF!BK39+PL!BK18+PL!BK41+PL!BK46,0)</f>
        <v>26110300.192161005</v>
      </c>
      <c r="BM18" s="205">
        <f>MAX(BL18-BL9-CF!BL16-CF!BL39+PL!BL18+PL!BL41+PL!BL46,0)</f>
        <v>23196166.140995752</v>
      </c>
      <c r="BN18" s="205">
        <f>MAX(BM18-BM9-CF!BM16-CF!BM39+PL!BM18+PL!BM41+PL!BM46,0)</f>
        <v>21039836.066101681</v>
      </c>
      <c r="BO18" s="205">
        <f>MAX(BN18-BN9-CF!BN16-CF!BN39+PL!BN18+PL!BN41+PL!BN46,0)</f>
        <v>22186154.241525415</v>
      </c>
      <c r="BP18" s="205">
        <f>MAX(BO18-BO9-CF!BO16-CF!BO39+PL!BO18+PL!BO41+PL!BO46,0)</f>
        <v>23912661.618220333</v>
      </c>
      <c r="BQ18" s="205">
        <f>MAX(BP18-BP9-CF!BP16-CF!BP39+PL!BP18+PL!BP41+PL!BP46,0)</f>
        <v>26219358.196186434</v>
      </c>
      <c r="BR18" s="205">
        <f>MAX(BQ18-BQ9-CF!BQ16-CF!BQ39+PL!BQ18+PL!BQ41+PL!BQ46,0)</f>
        <v>27572351.373728804</v>
      </c>
      <c r="BS18" s="205">
        <f>MAX(BR18-BR9-CF!BR16-CF!BR39+PL!BR18+PL!BR41+PL!BR46,0)</f>
        <v>28737893.971186429</v>
      </c>
      <c r="BT18" s="205">
        <f>MAX(BS18-BS9-CF!BS16-CF!BS39+PL!BS18+PL!BS41+PL!BS46,0)</f>
        <v>30661240.54491524</v>
      </c>
      <c r="BU18" s="205">
        <f>MAX(BT18-BT9-CF!BT16-CF!BT39+PL!BT18+PL!BT41+PL!BT46,0)</f>
        <v>32560198.501694903</v>
      </c>
      <c r="BV18" s="205">
        <f>MAX(BU18-BU9-CF!BU16-CF!BU39+PL!BU18+PL!BU41+PL!BU46,0)</f>
        <v>35614370.666101687</v>
      </c>
      <c r="BW18" s="205">
        <f>MAX(BV18-BV9-CF!BV16-CF!BV39+PL!BV18+PL!BV41+PL!BV46,0)</f>
        <v>39823757.038135588</v>
      </c>
      <c r="BX18" s="205">
        <f>MAX(BW18-BW9-CF!BW16-CF!BW39+PL!BW18+PL!BW41+PL!BW46,0)</f>
        <v>34313305.456115246</v>
      </c>
      <c r="BY18" s="205">
        <f>MAX(BX18-BX9-CF!BX16-CF!BX39+PL!BX18+PL!BX41+PL!BX46,0)</f>
        <v>30175643.27781016</v>
      </c>
      <c r="BZ18" s="205">
        <f>MAX(BY18-BY9-CF!BY16-CF!BY39+PL!BY18+PL!BY41+PL!BY46,0)</f>
        <v>26986661.498757612</v>
      </c>
      <c r="CA18" s="205">
        <f>MAX(BZ18-BZ9-CF!BZ16-CF!BZ39+PL!BZ18+PL!BZ41+PL!BZ46,0)</f>
        <v>28422009.70741694</v>
      </c>
      <c r="CB18" s="205">
        <f>MAX(CA18-CA9-CF!CA16-CF!CA39+PL!CA18+PL!CA41+PL!CA46,0)</f>
        <v>30584777.532728806</v>
      </c>
      <c r="CC18" s="205">
        <f>MAX(CB18-CB9-CF!CB16-CF!CB39+PL!CB18+PL!CB41+PL!CB46,0)</f>
        <v>33474964.974693213</v>
      </c>
      <c r="CD18" s="205">
        <f>MAX(CC18-CC9-CF!CC16-CF!CC39+PL!CC18+PL!CC41+PL!CC46,0)</f>
        <v>35166064.990598291</v>
      </c>
      <c r="CE18" s="205">
        <f>MAX(CD18-CD9-CF!CD16-CF!CD39+PL!CD18+PL!CD41+PL!CD46,0)</f>
        <v>36626068.41881863</v>
      </c>
      <c r="CF18" s="205">
        <f>MAX(CE18-CE9-CF!CE16-CF!CE39+PL!CE18+PL!CE41+PL!CE46,0)</f>
        <v>39034752.246291511</v>
      </c>
      <c r="CG18" s="205">
        <f>MAX(CF18-CF9-CF!CF16-CF!CF39+PL!CF18+PL!CF41+PL!CF46,0)</f>
        <v>41413616.659288123</v>
      </c>
      <c r="CH18" s="205">
        <f>MAX(CG18-CG9-CF!CG16-CF!CG39+PL!CG18+PL!CG41+PL!CG46,0)</f>
        <v>45242156.110674568</v>
      </c>
      <c r="CI18" s="205">
        <f>MAX(CH18-CH9-CF!CH16-CF!CH39+PL!CH18+PL!CH41+PL!CH46,0)</f>
        <v>50520370.600450821</v>
      </c>
      <c r="CJ18" s="205">
        <f>MAX(CI18-CI9-CF!CI16-CF!CI39+PL!CI18+PL!CI41+PL!CI46,0)</f>
        <v>42710032.094894893</v>
      </c>
      <c r="CK18" s="205">
        <f>MAX(CJ18-CJ9-CF!CJ16-CF!CJ39+PL!CJ18+PL!CJ41+PL!CJ46,0)</f>
        <v>37008548.931454211</v>
      </c>
      <c r="CL18" s="205">
        <f>MAX(CK18-CK9-CF!CK16-CF!CK39+PL!CK18+PL!CK41+PL!CK46,0)</f>
        <v>32440381.195105057</v>
      </c>
      <c r="CM18" s="205">
        <f>MAX(CL18-CL9-CF!CL16-CF!CL39+PL!CL18+PL!CL41+PL!CL46,0)</f>
        <v>34155318.99216269</v>
      </c>
      <c r="CN18" s="205">
        <f>MAX(CM18-CM9-CF!CM16-CF!CM39+PL!CM18+PL!CM41+PL!CM46,0)</f>
        <v>36740108.246711843</v>
      </c>
      <c r="CO18" s="205">
        <f>MAX(CN18-CN9-CF!CN16-CF!CN39+PL!CN18+PL!CN41+PL!CN46,0)</f>
        <v>40194748.958752528</v>
      </c>
      <c r="CP18" s="205">
        <f>MAX(CO18-CO9-CF!CO16-CF!CO39+PL!CO18+PL!CO41+PL!CO46,0)</f>
        <v>42212915.843335576</v>
      </c>
      <c r="CQ18" s="205">
        <f>MAX(CP18-CP9-CF!CP16-CF!CP39+PL!CP18+PL!CP41+PL!CP46,0)</f>
        <v>43957782.953233875</v>
      </c>
      <c r="CR18" s="205">
        <f>MAX(CQ18-CQ9-CF!CQ16-CF!CQ39+PL!CQ18+PL!CQ41+PL!CQ46,0)</f>
        <v>46835965.490223706</v>
      </c>
      <c r="CS18" s="205">
        <f>MAX(CR18-CR9-CF!CR16-CF!CR39+PL!CR18+PL!CR41+PL!CR46,0)</f>
        <v>49679054.519457608</v>
      </c>
      <c r="CT18" s="205">
        <f>MAX(CS18-CS9-CF!CS16-CF!CS39+PL!CS18+PL!CS41+PL!CS46,0)</f>
        <v>54256682.26875931</v>
      </c>
      <c r="CU18" s="205">
        <f>MAX(CT18-CT9-CF!CT16-CF!CT39+PL!CT18+PL!CT41+PL!CT46,0)</f>
        <v>60568848.738128796</v>
      </c>
      <c r="CV18" s="205">
        <f>MAX(CU18-CU9-CF!CU16-CF!CU39+PL!CU18+PL!CU41+PL!CU46,0)</f>
        <v>51945502.985884219</v>
      </c>
      <c r="CW18" s="205">
        <f>MAX(CV18-CV9-CF!CV16-CF!CV39+PL!CV18+PL!CV41+PL!CV46,0)</f>
        <v>45258858.816824891</v>
      </c>
      <c r="CX18" s="205">
        <f>MAX(CW18-CW9-CF!CW16-CF!CW39+PL!CW18+PL!CW41+PL!CW46,0)</f>
        <v>39939329.280185863</v>
      </c>
      <c r="CY18" s="205">
        <f>MAX(CX18-CX9-CF!CX16-CF!CX39+PL!CX18+PL!CX41+PL!CX46,0)</f>
        <v>42009680.739073113</v>
      </c>
      <c r="CZ18" s="205">
        <f>MAX(CY18-CY9-CF!CY16-CF!CY39+PL!CY18+PL!CY41+PL!CY46,0)</f>
        <v>45131279.121982813</v>
      </c>
      <c r="DA18" s="205">
        <f>MAX(CZ18-CZ9-CF!CZ16-CF!CZ39+PL!CZ18+PL!CZ41+PL!CZ46,0)</f>
        <v>49304124.428914972</v>
      </c>
      <c r="DB18" s="205">
        <f>MAX(DA18-DA9-CF!DA16-CF!DA39+PL!DA18+PL!DA41+PL!DA46,0)</f>
        <v>51736459.767137386</v>
      </c>
      <c r="DC18" s="205">
        <f>MAX(DB18-DB9-CF!DB16-CF!DB39+PL!DB18+PL!DB41+PL!DB46,0)</f>
        <v>53843091.591877215</v>
      </c>
      <c r="DD18" s="205">
        <f>MAX(DC18-DC9-CF!DC16-CF!DC39+PL!DC18+PL!DC41+PL!DC46,0)</f>
        <v>57315811.830816999</v>
      </c>
      <c r="DE18" s="205">
        <f>MAX(DD18-DD9-CF!DD16-CF!DD39+PL!DD18+PL!DD41+PL!DD46,0)</f>
        <v>60746061.290768608</v>
      </c>
      <c r="DF18" s="205">
        <f>MAX(DE18-DE9-CF!DE16-CF!DE39+PL!DE18+PL!DE41+PL!DE46,0)</f>
        <v>66274666.622070223</v>
      </c>
      <c r="DG18" s="205">
        <f>MAX(DF18-DF9-CF!DF16-CF!DF39+PL!DF18+PL!DF41+PL!DF46,0)</f>
        <v>73901627.824721828</v>
      </c>
      <c r="DH18" s="205">
        <f>MAX(DG18-DG9-CF!DG16-CF!DG39+PL!DG18+PL!DG41+PL!DG46,0)</f>
        <v>61915504.672750704</v>
      </c>
      <c r="DI18" s="205">
        <f>MAX(DH18-DH9-CF!DH16-CF!DH39+PL!DH18+PL!DH41+PL!DH46,0)</f>
        <v>53133371.228592485</v>
      </c>
      <c r="DJ18" s="205">
        <f>MAX(DI18-DI9-CF!DI16-CF!DI39+PL!DI18+PL!DI41+PL!DI46,0)</f>
        <v>45926157.653977029</v>
      </c>
      <c r="DK18" s="205">
        <f>MAX(DJ18-DJ9-CF!DJ16-CF!DJ39+PL!DJ18+PL!DJ41+PL!DJ46,0)</f>
        <v>48312717.649160944</v>
      </c>
      <c r="DL18" s="205">
        <f>MAX(DK18-DK9-CF!DK16-CF!DK39+PL!DK18+PL!DK41+PL!DK46,0)</f>
        <v>51914668.844459102</v>
      </c>
      <c r="DM18" s="205">
        <f>MAX(DL18-DL9-CF!DL16-CF!DL39+PL!DL18+PL!DL41+PL!DL46,0)</f>
        <v>56732011.239871524</v>
      </c>
      <c r="DN18" s="205">
        <f>MAX(DM18-DM9-CF!DM16-CF!DM39+PL!DM18+PL!DM41+PL!DM46,0)</f>
        <v>59537322.30952853</v>
      </c>
      <c r="DO18" s="205">
        <f>MAX(DN18-DN9-CF!DN16-CF!DN39+PL!DN18+PL!DN41+PL!DN46,0)</f>
        <v>61972242.686451942</v>
      </c>
      <c r="DP18" s="205">
        <f>MAX(DO18-DO9-CF!DO16-CF!DO39+PL!DO18+PL!DO41+PL!DO46,0)</f>
        <v>65982082.932918124</v>
      </c>
      <c r="DQ18" s="205">
        <f>MAX(DP18-DP9-CF!DP16-CF!DP39+PL!DP18+PL!DP41+PL!DP46,0)</f>
        <v>69939424.820949852</v>
      </c>
      <c r="DR18" s="205">
        <f>MAX(DQ18-DQ9-CF!DQ16-CF!DQ39+PL!DQ18+PL!DQ41+PL!DQ46,0)</f>
        <v>76323411.132515207</v>
      </c>
      <c r="DS18" s="206">
        <f>MAX(DR18-DR9-CF!DR16-CF!DR39+PL!DR18+PL!DR41+PL!DR46,0)</f>
        <v>85134041.86761415</v>
      </c>
    </row>
    <row r="19" spans="1:123" s="57" customFormat="1" ht="18" customHeight="1" x14ac:dyDescent="0.3">
      <c r="A19" s="203">
        <v>214</v>
      </c>
      <c r="B19" s="204" t="s">
        <v>231</v>
      </c>
      <c r="C19" s="205">
        <v>1500000</v>
      </c>
      <c r="D19" s="205">
        <f>MAX(C19-C10-CF!C13-CF!C14+PL!C15+PL!C16,0)</f>
        <v>2967560</v>
      </c>
      <c r="E19" s="205">
        <f>MAX(D19-D10-CF!D13-CF!D14+PL!D15+PL!D16,0)</f>
        <v>2967560</v>
      </c>
      <c r="F19" s="205">
        <f>MAX(E19-E10-CF!E13-CF!E14+PL!E15+PL!E16,0)</f>
        <v>3124460</v>
      </c>
      <c r="G19" s="205">
        <f>MAX(F19-F10-CF!F13-CF!F14+PL!F15+PL!F16,0)</f>
        <v>3281360.0000000005</v>
      </c>
      <c r="H19" s="205">
        <f>MAX(G19-G10-CF!G13-CF!G14+PL!G15+PL!G16,0)</f>
        <v>3438260</v>
      </c>
      <c r="I19" s="205">
        <f>MAX(H19-H10-CF!H13-CF!H14+PL!H15+PL!H16,0)</f>
        <v>3595160</v>
      </c>
      <c r="J19" s="205">
        <f>MAX(I19-I10-CF!I13-CF!I14+PL!I15+PL!I16,0)</f>
        <v>3802060.0000000005</v>
      </c>
      <c r="K19" s="205">
        <f>MAX(J19-J10-CF!J13-CF!J14+PL!J15+PL!J16,0)</f>
        <v>3802060.0000000005</v>
      </c>
      <c r="L19" s="205">
        <f>MAX(K19-K10-CF!K13-CF!K14+PL!K15+PL!K16,0)</f>
        <v>3958960</v>
      </c>
      <c r="M19" s="205">
        <f>MAX(L19-L10-CF!L13-CF!L14+PL!L15+PL!L16,0)</f>
        <v>4272760</v>
      </c>
      <c r="N19" s="205">
        <f>MAX(M19-M10-CF!M13-CF!M14+PL!M15+PL!M16,0)</f>
        <v>4586560</v>
      </c>
      <c r="O19" s="205">
        <f>MAX(N19-N10-CF!N13-CF!N14+PL!N15+PL!N16,0)</f>
        <v>4900360</v>
      </c>
      <c r="P19" s="205">
        <f>MAX(O19-O10-CF!O13-CF!O14+PL!O15+PL!O16,0)</f>
        <v>4560549.5999999996</v>
      </c>
      <c r="Q19" s="205">
        <f>MAX(P19-P10-CF!P13-CF!P14+PL!P15+PL!P16,0)</f>
        <v>4560549.5999999996</v>
      </c>
      <c r="R19" s="205">
        <f>MAX(Q19-Q10-CF!Q13-CF!Q14+PL!Q15+PL!Q16,0)</f>
        <v>4828115.4000000004</v>
      </c>
      <c r="S19" s="205">
        <f>MAX(R19-R10-CF!R13-CF!R14+PL!R15+PL!R16,0)</f>
        <v>5035681.2000000011</v>
      </c>
      <c r="T19" s="205">
        <f>MAX(S19-S10-CF!S13-CF!S14+PL!S15+PL!S16,0)</f>
        <v>5243247</v>
      </c>
      <c r="U19" s="205">
        <f>MAX(T19-T10-CF!T13-CF!T14+PL!T15+PL!T16,0)</f>
        <v>5450812.8000000007</v>
      </c>
      <c r="V19" s="205">
        <f>MAX(U19-U10-CF!U13-CF!U14+PL!U15+PL!U16,0)</f>
        <v>5708378.5999999996</v>
      </c>
      <c r="W19" s="205">
        <f>MAX(V19-V10-CF!V13-CF!V14+PL!V15+PL!V16,0)</f>
        <v>5708378.5999999996</v>
      </c>
      <c r="X19" s="205">
        <f>MAX(W19-W10-CF!W13-CF!W14+PL!W15+PL!W16,0)</f>
        <v>5915944.4000000004</v>
      </c>
      <c r="Y19" s="205">
        <f>MAX(X19-X10-CF!X13-CF!X14+PL!X15+PL!X16,0)</f>
        <v>6331076</v>
      </c>
      <c r="Z19" s="205">
        <f>MAX(Y19-Y10-CF!Y13-CF!Y14+PL!Y15+PL!Y16,0)</f>
        <v>6746207.6000000006</v>
      </c>
      <c r="AA19" s="205">
        <f>MAX(Z19-Z10-CF!Z13-CF!Z14+PL!Z15+PL!Z16,0)</f>
        <v>7161339.2000000002</v>
      </c>
      <c r="AB19" s="205">
        <f>MAX(AA19-AA10-CF!AA13-CF!AA14+PL!AA15+PL!AA16,0)</f>
        <v>6484728.9360000007</v>
      </c>
      <c r="AC19" s="205">
        <f>MAX(AB19-AB10-CF!AB13-CF!AB14+PL!AB15+PL!AB16,0)</f>
        <v>6484728.9360000007</v>
      </c>
      <c r="AD19" s="205">
        <f>MAX(AC19-AC10-CF!AC13-CF!AC14+PL!AC15+PL!AC16,0)</f>
        <v>6837643.0140000004</v>
      </c>
      <c r="AE19" s="205">
        <f>MAX(AD19-AD10-CF!AD13-CF!AD14+PL!AD15+PL!AD16,0)</f>
        <v>7115557.0920000002</v>
      </c>
      <c r="AF19" s="205">
        <f>MAX(AE19-AE10-CF!AE13-CF!AE14+PL!AE15+PL!AE16,0)</f>
        <v>7393471.1699999999</v>
      </c>
      <c r="AG19" s="205">
        <f>MAX(AF19-AF10-CF!AF13-CF!AF14+PL!AF15+PL!AF16,0)</f>
        <v>7671385.2480000006</v>
      </c>
      <c r="AH19" s="205">
        <f>MAX(AG19-AG10-CF!AG13-CF!AG14+PL!AG15+PL!AG16,0)</f>
        <v>7999299.3260000004</v>
      </c>
      <c r="AI19" s="205">
        <f>MAX(AH19-AH10-CF!AH13-CF!AH14+PL!AH15+PL!AH16,0)</f>
        <v>7999299.3260000004</v>
      </c>
      <c r="AJ19" s="205">
        <f>MAX(AI19-AI10-CF!AI13-CF!AI14+PL!AI15+PL!AI16,0)</f>
        <v>8277213.4040000001</v>
      </c>
      <c r="AK19" s="205">
        <f>MAX(AJ19-AJ10-CF!AJ13-CF!AJ14+PL!AJ15+PL!AJ16,0)</f>
        <v>8833041.5600000005</v>
      </c>
      <c r="AL19" s="205">
        <f>MAX(AK19-AK10-CF!AK13-CF!AK14+PL!AK15+PL!AK16,0)</f>
        <v>9388869.7160000019</v>
      </c>
      <c r="AM19" s="205">
        <f>MAX(AL19-AL10-CF!AL13-CF!AL14+PL!AL15+PL!AL16,0)</f>
        <v>9944697.8720000014</v>
      </c>
      <c r="AN19" s="205">
        <f>MAX(AM19-AM10-CF!AM13-CF!AM14+PL!AM15+PL!AM16,0)</f>
        <v>9279301.2000000011</v>
      </c>
      <c r="AO19" s="205">
        <f>MAX(AN19-AN10-CF!AN13-CF!AN14+PL!AN15+PL!AN16,0)</f>
        <v>9279301.2000000011</v>
      </c>
      <c r="AP19" s="205">
        <f>MAX(AO19-AO10-CF!AO13-CF!AO14+PL!AO15+PL!AO16,0)</f>
        <v>9633846.3000000007</v>
      </c>
      <c r="AQ19" s="205">
        <f>MAX(AP19-AP10-CF!AP13-CF!AP14+PL!AP15+PL!AP16,0)</f>
        <v>9988391.4000000022</v>
      </c>
      <c r="AR19" s="205">
        <f>MAX(AQ19-AQ10-CF!AQ13-CF!AQ14+PL!AQ15+PL!AQ16,0)</f>
        <v>10342936.5</v>
      </c>
      <c r="AS19" s="205">
        <f>MAX(AR19-AR10-CF!AR13-CF!AR14+PL!AR15+PL!AR16,0)</f>
        <v>10697481.600000001</v>
      </c>
      <c r="AT19" s="205">
        <f>MAX(AS19-AS10-CF!AS13-CF!AS14+PL!AS15+PL!AS16,0)</f>
        <v>11102026.700000003</v>
      </c>
      <c r="AU19" s="205">
        <f>MAX(AT19-AT10-CF!AT13-CF!AT14+PL!AT15+PL!AT16,0)</f>
        <v>11102026.700000003</v>
      </c>
      <c r="AV19" s="205">
        <f>MAX(AU19-AU10-CF!AU13-CF!AU14+PL!AU15+PL!AU16,0)</f>
        <v>11456571.800000003</v>
      </c>
      <c r="AW19" s="205">
        <f>MAX(AV19-AV10-CF!AV13-CF!AV14+PL!AV15+PL!AV16,0)</f>
        <v>12165662.000000002</v>
      </c>
      <c r="AX19" s="205">
        <f>MAX(AW19-AW10-CF!AW13-CF!AW14+PL!AW15+PL!AW16,0)</f>
        <v>12874752.200000003</v>
      </c>
      <c r="AY19" s="205">
        <f>MAX(AX19-AX10-CF!AX13-CF!AX14+PL!AX15+PL!AX16,0)</f>
        <v>13583842.400000002</v>
      </c>
      <c r="AZ19" s="205">
        <f>MAX(AY19-AY10-CF!AY13-CF!AY14+PL!AY15+PL!AY16,0)</f>
        <v>11436980.375000002</v>
      </c>
      <c r="BA19" s="205">
        <f>MAX(AZ19-AZ10-CF!AZ13-CF!AZ14+PL!AZ15+PL!AZ16,0)</f>
        <v>11436980.375000002</v>
      </c>
      <c r="BB19" s="205">
        <f>MAX(BA19-BA10-CF!BA13-CF!BA14+PL!BA15+PL!BA16,0)</f>
        <v>11899665.406250002</v>
      </c>
      <c r="BC19" s="205">
        <f>MAX(BB19-BB10-CF!BB13-CF!BB14+PL!BB15+PL!BB16,0)</f>
        <v>12362350.437500004</v>
      </c>
      <c r="BD19" s="205">
        <f>MAX(BC19-BC10-CF!BC13-CF!BC14+PL!BC15+PL!BC16,0)</f>
        <v>12825035.468750004</v>
      </c>
      <c r="BE19" s="205">
        <f>MAX(BD19-BD10-CF!BD13-CF!BD14+PL!BD15+PL!BD16,0)</f>
        <v>13287720.500000004</v>
      </c>
      <c r="BF19" s="205">
        <f>MAX(BE19-BE10-CF!BE13-CF!BE14+PL!BE15+PL!BE16,0)</f>
        <v>13800405.531250004</v>
      </c>
      <c r="BG19" s="205">
        <f>MAX(BF19-BF10-CF!BF13-CF!BF14+PL!BF15+PL!BF16,0)</f>
        <v>13800405.531250004</v>
      </c>
      <c r="BH19" s="205">
        <f>MAX(BG19-BG10-CF!BG13-CF!BG14+PL!BG15+PL!BG16,0)</f>
        <v>14263090.562500004</v>
      </c>
      <c r="BI19" s="205">
        <f>MAX(BH19-BH10-CF!BH13-CF!BH14+PL!BH15+PL!BH16,0)</f>
        <v>15188460.625000004</v>
      </c>
      <c r="BJ19" s="205">
        <f>MAX(BI19-BI10-CF!BI13-CF!BI14+PL!BI15+PL!BI16,0)</f>
        <v>16113830.687500004</v>
      </c>
      <c r="BK19" s="205">
        <f>MAX(BJ19-BJ10-CF!BJ13-CF!BJ14+PL!BJ15+PL!BJ16,0)</f>
        <v>17039200.750000004</v>
      </c>
      <c r="BL19" s="205">
        <f>MAX(BK19-BK10-CF!BK13-CF!BK14+PL!BK15+PL!BK16,0)</f>
        <v>13224351.000000004</v>
      </c>
      <c r="BM19" s="205">
        <f>MAX(BL19-BL10-CF!BL13-CF!BL14+PL!BL15+PL!BL16,0)</f>
        <v>13224351.000000004</v>
      </c>
      <c r="BN19" s="205">
        <f>MAX(BM19-BM10-CF!BM13-CF!BM14+PL!BM15+PL!BM16,0)</f>
        <v>13816400.250000004</v>
      </c>
      <c r="BO19" s="205">
        <f>MAX(BN19-BN10-CF!BN13-CF!BN14+PL!BN15+PL!BN16,0)</f>
        <v>14408449.500000006</v>
      </c>
      <c r="BP19" s="205">
        <f>MAX(BO19-BO10-CF!BO13-CF!BO14+PL!BO15+PL!BO16,0)</f>
        <v>15000498.750000004</v>
      </c>
      <c r="BQ19" s="205">
        <f>MAX(BP19-BP10-CF!BP13-CF!BP14+PL!BP15+PL!BP16,0)</f>
        <v>15592548.000000004</v>
      </c>
      <c r="BR19" s="205">
        <f>MAX(BQ19-BQ10-CF!BQ13-CF!BQ14+PL!BQ15+PL!BQ16,0)</f>
        <v>16234597.250000004</v>
      </c>
      <c r="BS19" s="205">
        <f>MAX(BR19-BR10-CF!BR13-CF!BR14+PL!BR15+PL!BR16,0)</f>
        <v>16234597.250000004</v>
      </c>
      <c r="BT19" s="205">
        <f>MAX(BS19-BS10-CF!BS13-CF!BS14+PL!BS15+PL!BS16,0)</f>
        <v>16826646.500000004</v>
      </c>
      <c r="BU19" s="205">
        <f>MAX(BT19-BT10-CF!BT13-CF!BT14+PL!BT15+PL!BT16,0)</f>
        <v>18010745.000000004</v>
      </c>
      <c r="BV19" s="205">
        <f>MAX(BU19-BU10-CF!BU13-CF!BU14+PL!BU15+PL!BU16,0)</f>
        <v>19194843.500000004</v>
      </c>
      <c r="BW19" s="205">
        <f>MAX(BV19-BV10-CF!BV13-CF!BV14+PL!BV15+PL!BV16,0)</f>
        <v>20378942.000000004</v>
      </c>
      <c r="BX19" s="205">
        <f>MAX(BW19-BW10-CF!BW13-CF!BW14+PL!BW15+PL!BW16,0)</f>
        <v>15820191.304000003</v>
      </c>
      <c r="BY19" s="205">
        <f>MAX(BX19-BX10-CF!BX13-CF!BX14+PL!BX15+PL!BX16,0)</f>
        <v>15820191.304000003</v>
      </c>
      <c r="BZ19" s="205">
        <f>MAX(BY19-BY10-CF!BY13-CF!BY14+PL!BY15+PL!BY16,0)</f>
        <v>16557727.246000005</v>
      </c>
      <c r="CA19" s="205">
        <f>MAX(BZ19-BZ10-CF!BZ13-CF!BZ14+PL!BZ15+PL!BZ16,0)</f>
        <v>17295263.188000005</v>
      </c>
      <c r="CB19" s="205">
        <f>MAX(CA19-CA10-CF!CA13-CF!CA14+PL!CA15+PL!CA16,0)</f>
        <v>18032799.130000003</v>
      </c>
      <c r="CC19" s="205">
        <f>MAX(CB19-CB10-CF!CB13-CF!CB14+PL!CB15+PL!CB16,0)</f>
        <v>18770335.072000004</v>
      </c>
      <c r="CD19" s="205">
        <f>MAX(CC19-CC10-CF!CC13-CF!CC14+PL!CC15+PL!CC16,0)</f>
        <v>19557871.014000006</v>
      </c>
      <c r="CE19" s="205">
        <f>MAX(CD19-CD10-CF!CD13-CF!CD14+PL!CD15+PL!CD16,0)</f>
        <v>19557871.014000006</v>
      </c>
      <c r="CF19" s="205">
        <f>MAX(CE19-CE10-CF!CE13-CF!CE14+PL!CE15+PL!CE16,0)</f>
        <v>20295406.956000004</v>
      </c>
      <c r="CG19" s="205">
        <f>MAX(CF19-CF10-CF!CF13-CF!CF14+PL!CF15+PL!CF16,0)</f>
        <v>21770478.840000004</v>
      </c>
      <c r="CH19" s="205">
        <f>MAX(CG19-CG10-CF!CG13-CF!CG14+PL!CG15+PL!CG16,0)</f>
        <v>23245550.724000003</v>
      </c>
      <c r="CI19" s="205">
        <f>MAX(CH19-CH10-CF!CH13-CF!CH14+PL!CH15+PL!CH16,0)</f>
        <v>24720622.608000003</v>
      </c>
      <c r="CJ19" s="205">
        <f>MAX(CI19-CI10-CF!CI13-CF!CI14+PL!CI15+PL!CI16,0)</f>
        <v>17708318.784000002</v>
      </c>
      <c r="CK19" s="205">
        <f>MAX(CJ19-CJ10-CF!CJ13-CF!CJ14+PL!CJ15+PL!CJ16,0)</f>
        <v>17708318.784000002</v>
      </c>
      <c r="CL19" s="205">
        <f>MAX(CK19-CK10-CF!CK13-CF!CK14+PL!CK15+PL!CK16,0)</f>
        <v>18586532.016000003</v>
      </c>
      <c r="CM19" s="205">
        <f>MAX(CL19-CL10-CF!CL13-CF!CL14+PL!CL15+PL!CL16,0)</f>
        <v>19464745.248000003</v>
      </c>
      <c r="CN19" s="205">
        <f>MAX(CM19-CM10-CF!CM13-CF!CM14+PL!CM15+PL!CM16,0)</f>
        <v>20342958.480000004</v>
      </c>
      <c r="CO19" s="205">
        <f>MAX(CN19-CN10-CF!CN13-CF!CN14+PL!CN15+PL!CN16,0)</f>
        <v>21221171.712000005</v>
      </c>
      <c r="CP19" s="205">
        <f>MAX(CO19-CO10-CF!CO13-CF!CO14+PL!CO15+PL!CO16,0)</f>
        <v>22149384.944000006</v>
      </c>
      <c r="CQ19" s="205">
        <f>MAX(CP19-CP10-CF!CP13-CF!CP14+PL!CP15+PL!CP16,0)</f>
        <v>22149384.944000006</v>
      </c>
      <c r="CR19" s="205">
        <f>MAX(CQ19-CQ10-CF!CQ13-CF!CQ14+PL!CQ15+PL!CQ16,0)</f>
        <v>23027598.176000006</v>
      </c>
      <c r="CS19" s="205">
        <f>MAX(CR19-CR10-CF!CR13-CF!CR14+PL!CR15+PL!CR16,0)</f>
        <v>24784024.640000008</v>
      </c>
      <c r="CT19" s="205">
        <f>MAX(CS19-CS10-CF!CS13-CF!CS14+PL!CS15+PL!CS16,0)</f>
        <v>26540451.10400001</v>
      </c>
      <c r="CU19" s="205">
        <f>MAX(CT19-CT10-CF!CT13-CF!CT14+PL!CT15+PL!CT16,0)</f>
        <v>28296877.568000007</v>
      </c>
      <c r="CV19" s="205">
        <f>MAX(CU19-CU10-CF!CU13-CF!CU14+PL!CU15+PL!CU16,0)</f>
        <v>21858419.60710001</v>
      </c>
      <c r="CW19" s="205">
        <f>MAX(CV19-CV10-CF!CV13-CF!CV14+PL!CV15+PL!CV16,0)</f>
        <v>21858419.60710001</v>
      </c>
      <c r="CX19" s="205">
        <f>MAX(CW19-CW10-CF!CW13-CF!CW14+PL!CW15+PL!CW16,0)</f>
        <v>22907891.241025012</v>
      </c>
      <c r="CY19" s="205">
        <f>MAX(CX19-CX10-CF!CX13-CF!CX14+PL!CX15+PL!CX16,0)</f>
        <v>23957362.874950014</v>
      </c>
      <c r="CZ19" s="205">
        <f>MAX(CY19-CY10-CF!CY13-CF!CY14+PL!CY15+PL!CY16,0)</f>
        <v>25006834.508875012</v>
      </c>
      <c r="DA19" s="205">
        <f>MAX(CZ19-CZ10-CF!CZ13-CF!CZ14+PL!CZ15+PL!CZ16,0)</f>
        <v>26056306.142800011</v>
      </c>
      <c r="DB19" s="205">
        <f>MAX(DA19-DA10-CF!DA13-CF!DA14+PL!DA15+PL!DA16,0)</f>
        <v>27155777.776725013</v>
      </c>
      <c r="DC19" s="205">
        <f>MAX(DB19-DB10-CF!DB13-CF!DB14+PL!DB15+PL!DB16,0)</f>
        <v>27155777.776725013</v>
      </c>
      <c r="DD19" s="205">
        <f>MAX(DC19-DC10-CF!DC13-CF!DC14+PL!DC15+PL!DC16,0)</f>
        <v>28205249.410650011</v>
      </c>
      <c r="DE19" s="205">
        <f>MAX(DD19-DD10-CF!DD13-CF!DD14+PL!DD15+PL!DD16,0)</f>
        <v>30304192.678500012</v>
      </c>
      <c r="DF19" s="205">
        <f>MAX(DE19-DE10-CF!DE13-CF!DE14+PL!DE15+PL!DE16,0)</f>
        <v>32403135.946350008</v>
      </c>
      <c r="DG19" s="205">
        <f>MAX(DF19-DF10-CF!DF13-CF!DF14+PL!DF15+PL!DF16,0)</f>
        <v>34502079.214200005</v>
      </c>
      <c r="DH19" s="205">
        <f>MAX(DG19-DG10-CF!DG13-CF!DG14+PL!DG15+PL!DG16,0)</f>
        <v>23835906.77714001</v>
      </c>
      <c r="DI19" s="205">
        <f>MAX(DH19-DH10-CF!DH13-CF!DH14+PL!DH15+PL!DH16,0)</f>
        <v>23835906.77714001</v>
      </c>
      <c r="DJ19" s="205">
        <f>MAX(DI19-DI10-CF!DI13-CF!DI14+PL!DI15+PL!DI16,0)</f>
        <v>25034335.675235011</v>
      </c>
      <c r="DK19" s="205">
        <f>MAX(DJ19-DJ10-CF!DJ13-CF!DJ14+PL!DJ15+PL!DJ16,0)</f>
        <v>26232764.573330015</v>
      </c>
      <c r="DL19" s="205">
        <f>MAX(DK19-DK10-CF!DK13-CF!DK14+PL!DK15+PL!DK16,0)</f>
        <v>27431193.471425012</v>
      </c>
      <c r="DM19" s="205">
        <f>MAX(DL19-DL10-CF!DL13-CF!DL14+PL!DL15+PL!DL16,0)</f>
        <v>28629622.369520012</v>
      </c>
      <c r="DN19" s="205">
        <f>MAX(DM19-DM10-CF!DM13-CF!DM14+PL!DM15+PL!DM16,0)</f>
        <v>29878051.267615013</v>
      </c>
      <c r="DO19" s="205">
        <f>MAX(DN19-DN10-CF!DN13-CF!DN14+PL!DN15+PL!DN16,0)</f>
        <v>29878051.267615013</v>
      </c>
      <c r="DP19" s="205">
        <f>MAX(DO19-DO10-CF!DO13-CF!DO14+PL!DO15+PL!DO16,0)</f>
        <v>31076480.165710013</v>
      </c>
      <c r="DQ19" s="205">
        <f>MAX(DP19-DP10-CF!DP13-CF!DP14+PL!DP15+PL!DP16,0)</f>
        <v>33473337.961900011</v>
      </c>
      <c r="DR19" s="205">
        <f>MAX(DQ19-DQ10-CF!DQ13-CF!DQ14+PL!DQ15+PL!DQ16,0)</f>
        <v>35870195.758090012</v>
      </c>
      <c r="DS19" s="206">
        <f>MAX(DR19-DR10-CF!DR13-CF!DR14+PL!DR15+PL!DR16,0)</f>
        <v>38267053.554280013</v>
      </c>
    </row>
    <row r="20" spans="1:123" s="57" customFormat="1" ht="18" customHeight="1" x14ac:dyDescent="0.3">
      <c r="A20" s="203">
        <v>215</v>
      </c>
      <c r="B20" s="204" t="s">
        <v>232</v>
      </c>
      <c r="C20" s="205">
        <v>2500000</v>
      </c>
      <c r="D20" s="205">
        <f>MAX(C20-C11+PL!C17+PL!C19+PL!C25+PL!C31-CF!C15-CF!C17-CF!C23-CF!C29,0)</f>
        <v>3003484</v>
      </c>
      <c r="E20" s="205">
        <f>MAX(D20-D11+PL!D17+PL!D19+PL!D25+PL!D31-CF!D15-CF!D17-CF!D23-CF!D29,0)</f>
        <v>3003484</v>
      </c>
      <c r="F20" s="205">
        <f>MAX(E20-E11+PL!E17+PL!E19+PL!E25+PL!E31-CF!E15-CF!E17-CF!E23-CF!E29,0)</f>
        <v>3027019</v>
      </c>
      <c r="G20" s="205">
        <f>MAX(F20-F11+PL!F17+PL!F19+PL!F25+PL!F31-CF!F15-CF!F17-CF!F23-CF!F29,0)</f>
        <v>3050554.0000000005</v>
      </c>
      <c r="H20" s="205">
        <f>MAX(G20-G11+PL!G17+PL!G19+PL!G25+PL!G31-CF!G15-CF!G17-CF!G23-CF!G29,0)</f>
        <v>3074089</v>
      </c>
      <c r="I20" s="205">
        <f>MAX(H20-H11+PL!H17+PL!H19+PL!H25+PL!H31-CF!H15-CF!H17-CF!H23-CF!H29,0)</f>
        <v>3097624</v>
      </c>
      <c r="J20" s="205">
        <f>MAX(I20-I11+PL!I17+PL!I19+PL!I25+PL!I31-CF!I15-CF!I17-CF!I23-CF!I29,0)</f>
        <v>3121158.9999999995</v>
      </c>
      <c r="K20" s="205">
        <f>MAX(J20-J11+PL!J17+PL!J19+PL!J25+PL!J31-CF!J15-CF!J17-CF!J23-CF!J29,0)</f>
        <v>3121159</v>
      </c>
      <c r="L20" s="205">
        <f>MAX(K20-K11+PL!K17+PL!K19+PL!K25+PL!K31-CF!K15-CF!K17-CF!K23-CF!K29,0)</f>
        <v>3144694.0000000005</v>
      </c>
      <c r="M20" s="205">
        <f>MAX(L20-L11+PL!L17+PL!L19+PL!L25+PL!L31-CF!L15-CF!L17-CF!L23-CF!L29,0)</f>
        <v>3191764</v>
      </c>
      <c r="N20" s="205">
        <f>MAX(M20-M11+PL!M17+PL!M19+PL!M25+PL!M31-CF!M15-CF!M17-CF!M23-CF!M29,0)</f>
        <v>3238834</v>
      </c>
      <c r="O20" s="205">
        <f>MAX(N20-N11+PL!N17+PL!N19+PL!N25+PL!N31-CF!N15-CF!N17-CF!N23-CF!N29,0)</f>
        <v>3285904</v>
      </c>
      <c r="P20" s="205">
        <f>MAX(O20-O11+PL!O17+PL!O19+PL!O25+PL!O31-CF!O15-CF!O17-CF!O23-CF!O29,0)</f>
        <v>3616406.1280000014</v>
      </c>
      <c r="Q20" s="205">
        <f>MAX(P20-P11+PL!P17+PL!P19+PL!P25+PL!P31-CF!P15-CF!P17-CF!P23-CF!P29,0)</f>
        <v>3616406.1280000005</v>
      </c>
      <c r="R20" s="205">
        <f>MAX(Q20-Q11+PL!Q17+PL!Q19+PL!Q25+PL!Q31-CF!Q15-CF!Q17-CF!Q23-CF!Q29,0)</f>
        <v>3653767.9719999991</v>
      </c>
      <c r="S20" s="205">
        <f>MAX(R20-R11+PL!R17+PL!R19+PL!R25+PL!R31-CF!R15-CF!R17-CF!R23-CF!R29,0)</f>
        <v>3691129.8160000006</v>
      </c>
      <c r="T20" s="205">
        <f>MAX(S20-S11+PL!S17+PL!S19+PL!S25+PL!S31-CF!S15-CF!S17-CF!S23-CF!S29,0)</f>
        <v>3728491.6600000011</v>
      </c>
      <c r="U20" s="205">
        <f>MAX(T20-T11+PL!T17+PL!T19+PL!T25+PL!T31-CF!T15-CF!T17-CF!T23-CF!T29,0)</f>
        <v>3765853.5040000007</v>
      </c>
      <c r="V20" s="205">
        <f>MAX(U20-U11+PL!U17+PL!U19+PL!U25+PL!U31-CF!U15-CF!U17-CF!U23-CF!U29,0)</f>
        <v>3803215.3480000012</v>
      </c>
      <c r="W20" s="205">
        <f>MAX(V20-V11+PL!V17+PL!V19+PL!V25+PL!V31-CF!V15-CF!V17-CF!V23-CF!V29,0)</f>
        <v>3803215.3480000012</v>
      </c>
      <c r="X20" s="205">
        <f>MAX(W20-W11+PL!W17+PL!W19+PL!W25+PL!W31-CF!W15-CF!W17-CF!W23-CF!W29,0)</f>
        <v>3840577.1920000017</v>
      </c>
      <c r="Y20" s="205">
        <f>MAX(X20-X11+PL!X17+PL!X19+PL!X25+PL!X31-CF!X15-CF!X17-CF!X23-CF!X29,0)</f>
        <v>3915300.8800000027</v>
      </c>
      <c r="Z20" s="205">
        <f>MAX(Y20-Y11+PL!Y17+PL!Y19+PL!Y25+PL!Y31-CF!Y15-CF!Y17-CF!Y23-CF!Y29,0)</f>
        <v>3990024.5680000018</v>
      </c>
      <c r="AA20" s="205">
        <f>MAX(Z20-Z11+PL!Z17+PL!Z19+PL!Z25+PL!Z31-CF!Z15-CF!Z17-CF!Z23-CF!Z29,0)</f>
        <v>4064748.2560000019</v>
      </c>
      <c r="AB20" s="205">
        <f>MAX(AA20-AA11+PL!AA17+PL!AA19+PL!AA25+PL!AA31-CF!AA15-CF!AA17-CF!AA23-CF!AA29,0)</f>
        <v>4371457.787200002</v>
      </c>
      <c r="AC20" s="205">
        <f>MAX(AB20-AB11+PL!AB17+PL!AB19+PL!AB25+PL!AB31-CF!AB15-CF!AB17-CF!AB23-CF!AB29,0)</f>
        <v>4371457.787200002</v>
      </c>
      <c r="AD20" s="205">
        <f>MAX(AC20-AC11+PL!AC17+PL!AC19+PL!AC25+PL!AC31-CF!AC15-CF!AC17-CF!AC23-CF!AC29,0)</f>
        <v>4427040.6028000033</v>
      </c>
      <c r="AE20" s="205">
        <f>MAX(AD20-AD11+PL!AD17+PL!AD19+PL!AD25+PL!AD31-CF!AD15-CF!AD17-CF!AD23-CF!AD29,0)</f>
        <v>4482623.4184000026</v>
      </c>
      <c r="AF20" s="205">
        <f>MAX(AE20-AE11+PL!AE17+PL!AE19+PL!AE25+PL!AE31-CF!AE15-CF!AE17-CF!AE23-CF!AE29,0)</f>
        <v>4538206.234000003</v>
      </c>
      <c r="AG20" s="205">
        <f>MAX(AF20-AF11+PL!AF17+PL!AF19+PL!AF25+PL!AF31-CF!AF15-CF!AF17-CF!AF23-CF!AF29,0)</f>
        <v>4593789.0496000051</v>
      </c>
      <c r="AH20" s="205">
        <f>MAX(AG20-AG11+PL!AG17+PL!AG19+PL!AG25+PL!AG31-CF!AG15-CF!AG17-CF!AG23-CF!AG29,0)</f>
        <v>4649371.8652000055</v>
      </c>
      <c r="AI20" s="205">
        <f>MAX(AH20-AH11+PL!AH17+PL!AH19+PL!AH25+PL!AH31-CF!AH15-CF!AH17-CF!AH23-CF!AH29,0)</f>
        <v>4649371.8652000045</v>
      </c>
      <c r="AJ20" s="205">
        <f>MAX(AI20-AI11+PL!AI17+PL!AI19+PL!AI25+PL!AI31-CF!AI15-CF!AI17-CF!AI23-CF!AI29,0)</f>
        <v>4704954.6808000049</v>
      </c>
      <c r="AK20" s="205">
        <f>MAX(AJ20-AJ11+PL!AJ17+PL!AJ19+PL!AJ25+PL!AJ31-CF!AJ15-CF!AJ17-CF!AJ23-CF!AJ29,0)</f>
        <v>4816120.3120000046</v>
      </c>
      <c r="AL20" s="205">
        <f>MAX(AK20-AK11+PL!AK17+PL!AK19+PL!AK25+PL!AK31-CF!AK15-CF!AK17-CF!AK23-CF!AK29,0)</f>
        <v>4927285.9432000034</v>
      </c>
      <c r="AM20" s="205">
        <f>MAX(AL20-AL11+PL!AL17+PL!AL19+PL!AL25+PL!AL31-CF!AL15-CF!AL17-CF!AL23-CF!AL29,0)</f>
        <v>5038451.5744000049</v>
      </c>
      <c r="AN20" s="205">
        <f>MAX(AM20-AM11+PL!AM17+PL!AM19+PL!AM25+PL!AM31-CF!AM15-CF!AM17-CF!AM23-CF!AM29,0)</f>
        <v>5326688.4760000035</v>
      </c>
      <c r="AO20" s="205">
        <f>MAX(AN20-AN11+PL!AN17+PL!AN19+PL!AN25+PL!AN31-CF!AN15-CF!AN17-CF!AN23-CF!AN29,0)</f>
        <v>5326688.4760000035</v>
      </c>
      <c r="AP20" s="205">
        <f>MAX(AO20-AO11+PL!AO17+PL!AO19+PL!AO25+PL!AO31-CF!AO15-CF!AO17-CF!AO23-CF!AO29,0)</f>
        <v>5408233.8490000041</v>
      </c>
      <c r="AQ20" s="205">
        <f>MAX(AP20-AP11+PL!AP17+PL!AP19+PL!AP25+PL!AP31-CF!AP15-CF!AP17-CF!AP23-CF!AP29,0)</f>
        <v>5489779.2220000047</v>
      </c>
      <c r="AR20" s="205">
        <f>MAX(AQ20-AQ11+PL!AQ17+PL!AQ19+PL!AQ25+PL!AQ31-CF!AQ15-CF!AQ17-CF!AQ23-CF!AQ29,0)</f>
        <v>5571324.5950000044</v>
      </c>
      <c r="AS20" s="205">
        <f>MAX(AR20-AR11+PL!AR17+PL!AR19+PL!AR25+PL!AR31-CF!AR15-CF!AR17-CF!AR23-CF!AR29,0)</f>
        <v>5652869.968000005</v>
      </c>
      <c r="AT20" s="205">
        <f>MAX(AS20-AS11+PL!AS17+PL!AS19+PL!AS25+PL!AS31-CF!AS15-CF!AS17-CF!AS23-CF!AS29,0)</f>
        <v>5734415.3410000037</v>
      </c>
      <c r="AU20" s="205">
        <f>MAX(AT20-AT11+PL!AT17+PL!AT19+PL!AT25+PL!AT31-CF!AT15-CF!AT17-CF!AT23-CF!AT29,0)</f>
        <v>5734415.3410000037</v>
      </c>
      <c r="AV20" s="205">
        <f>MAX(AU20-AU11+PL!AU17+PL!AU19+PL!AU25+PL!AU31-CF!AU15-CF!AU17-CF!AU23-CF!AU29,0)</f>
        <v>5815960.7140000043</v>
      </c>
      <c r="AW20" s="205">
        <f>MAX(AV20-AV11+PL!AV17+PL!AV19+PL!AV25+PL!AV31-CF!AV15-CF!AV17-CF!AV23-CF!AV29,0)</f>
        <v>5979051.4600000056</v>
      </c>
      <c r="AX20" s="205">
        <f>MAX(AW20-AW11+PL!AW17+PL!AW19+PL!AW25+PL!AW31-CF!AW15-CF!AW17-CF!AW23-CF!AW29,0)</f>
        <v>6142142.2060000058</v>
      </c>
      <c r="AY20" s="205">
        <f>MAX(AX20-AX11+PL!AX17+PL!AX19+PL!AX25+PL!AX31-CF!AX15-CF!AX17-CF!AX23-CF!AX29,0)</f>
        <v>6305232.9520000052</v>
      </c>
      <c r="AZ20" s="205">
        <f>MAX(AY20-AY11+PL!AY17+PL!AY19+PL!AY25+PL!AY31-CF!AY15-CF!AY17-CF!AY23-CF!AY29,0)</f>
        <v>6397570.6862500049</v>
      </c>
      <c r="BA20" s="205">
        <f>MAX(AZ20-AZ11+PL!AZ17+PL!AZ19+PL!AZ25+PL!AZ31-CF!AZ15-CF!AZ17-CF!AZ23-CF!AZ29,0)</f>
        <v>6397570.6862500077</v>
      </c>
      <c r="BB20" s="205">
        <f>MAX(BA20-BA11+PL!BA17+PL!BA19+PL!BA25+PL!BA31-CF!BA15-CF!BA17-CF!BA23-CF!BA29,0)</f>
        <v>6503988.2434375081</v>
      </c>
      <c r="BC20" s="205">
        <f>MAX(BB20-BB11+PL!BB17+PL!BB19+PL!BB25+PL!BB31-CF!BB15-CF!BB17-CF!BB23-CF!BB29,0)</f>
        <v>6610405.8006250076</v>
      </c>
      <c r="BD20" s="205">
        <f>MAX(BC20-BC11+PL!BC17+PL!BC19+PL!BC25+PL!BC31-CF!BC15-CF!BC17-CF!BC23-CF!BC29,0)</f>
        <v>6716823.3578125061</v>
      </c>
      <c r="BE20" s="205">
        <f>MAX(BD20-BD11+PL!BD17+PL!BD19+PL!BD25+PL!BD31-CF!BD15-CF!BD17-CF!BD23-CF!BD29,0)</f>
        <v>6823240.9150000066</v>
      </c>
      <c r="BF20" s="205">
        <f>MAX(BE20-BE11+PL!BE17+PL!BE19+PL!BE25+PL!BE31-CF!BE15-CF!BE17-CF!BE23-CF!BE29,0)</f>
        <v>6929658.472187506</v>
      </c>
      <c r="BG20" s="205">
        <f>MAX(BF20-BF11+PL!BF17+PL!BF19+PL!BF25+PL!BF31-CF!BF15-CF!BF17-CF!BF23-CF!BF29,0)</f>
        <v>6929658.472187506</v>
      </c>
      <c r="BH20" s="205">
        <f>MAX(BG20-BG11+PL!BG17+PL!BG19+PL!BG25+PL!BG31-CF!BG15-CF!BG17-CF!BG23-CF!BG29,0)</f>
        <v>7036076.0293750055</v>
      </c>
      <c r="BI20" s="205">
        <f>MAX(BH20-BH11+PL!BH17+PL!BH19+PL!BH25+PL!BH31-CF!BH15-CF!BH17-CF!BH23-CF!BH29,0)</f>
        <v>7248911.1437500073</v>
      </c>
      <c r="BJ20" s="205">
        <f>MAX(BI20-BI11+PL!BI17+PL!BI19+PL!BI25+PL!BI31-CF!BI15-CF!BI17-CF!BI23-CF!BI29,0)</f>
        <v>7461746.2581250072</v>
      </c>
      <c r="BK20" s="205">
        <f>MAX(BJ20-BJ11+PL!BJ17+PL!BJ19+PL!BJ25+PL!BJ31-CF!BJ15-CF!BJ17-CF!BJ23-CF!BJ29,0)</f>
        <v>7674581.372500008</v>
      </c>
      <c r="BL20" s="205">
        <f>MAX(BK20-BK11+PL!BK17+PL!BK19+PL!BK25+PL!BK31-CF!BK15-CF!BK17-CF!BK23-CF!BK29,0)</f>
        <v>7823606.9500000067</v>
      </c>
      <c r="BM20" s="205">
        <f>MAX(BL20-BL11+PL!BL17+PL!BL19+PL!BL25+PL!BL31-CF!BL15-CF!BL17-CF!BL23-CF!BL29,0)</f>
        <v>7823606.9500000076</v>
      </c>
      <c r="BN20" s="205">
        <f>MAX(BM20-BM11+PL!BM17+PL!BM19+PL!BM25+PL!BM31-CF!BM15-CF!BM17-CF!BM23-CF!BM29,0)</f>
        <v>7971619.2625000058</v>
      </c>
      <c r="BO20" s="205">
        <f>MAX(BN20-BN11+PL!BN17+PL!BN19+PL!BN25+PL!BN31-CF!BN15-CF!BN17-CF!BN23-CF!BN29,0)</f>
        <v>8119631.5750000086</v>
      </c>
      <c r="BP20" s="205">
        <f>MAX(BO20-BO11+PL!BO17+PL!BO19+PL!BO25+PL!BO31-CF!BO15-CF!BO17-CF!BO23-CF!BO29,0)</f>
        <v>8267643.8875000104</v>
      </c>
      <c r="BQ20" s="205">
        <f>MAX(BP20-BP11+PL!BP17+PL!BP19+PL!BP25+PL!BP31-CF!BP15-CF!BP17-CF!BP23-CF!BP29,0)</f>
        <v>8415656.2000000104</v>
      </c>
      <c r="BR20" s="205">
        <f>MAX(BQ20-BQ11+PL!BQ17+PL!BQ19+PL!BQ25+PL!BQ31-CF!BQ15-CF!BQ17-CF!BQ23-CF!BQ29,0)</f>
        <v>8563668.5125000104</v>
      </c>
      <c r="BS20" s="205">
        <f>MAX(BR20-BR11+PL!BR17+PL!BR19+PL!BR25+PL!BR31-CF!BR15-CF!BR17-CF!BR23-CF!BR29,0)</f>
        <v>8563668.5125000104</v>
      </c>
      <c r="BT20" s="205">
        <f>MAX(BS20-BS11+PL!BS17+PL!BS19+PL!BS25+PL!BS31-CF!BS15-CF!BS17-CF!BS23-CF!BS29,0)</f>
        <v>8711680.8250000123</v>
      </c>
      <c r="BU20" s="205">
        <f>MAX(BT20-BT11+PL!BT17+PL!BT19+PL!BT25+PL!BT31-CF!BT15-CF!BT17-CF!BT23-CF!BT29,0)</f>
        <v>9007705.4500000104</v>
      </c>
      <c r="BV20" s="205">
        <f>MAX(BU20-BU11+PL!BU17+PL!BU19+PL!BU25+PL!BU31-CF!BU15-CF!BU17-CF!BU23-CF!BU29,0)</f>
        <v>9303730.0750000104</v>
      </c>
      <c r="BW20" s="205">
        <f>MAX(BV20-BV11+PL!BV17+PL!BV19+PL!BV25+PL!BV31-CF!BV15-CF!BV17-CF!BV23-CF!BV29,0)</f>
        <v>9599754.7000000123</v>
      </c>
      <c r="BX20" s="205">
        <f>MAX(BW20-BW11+PL!BW17+PL!BW19+PL!BW25+PL!BW31-CF!BW15-CF!BW17-CF!BW23-CF!BW29,0)</f>
        <v>9372346.0660000108</v>
      </c>
      <c r="BY20" s="205">
        <f>MAX(BX20-BX11+PL!BX17+PL!BX19+PL!BX25+PL!BX31-CF!BX15-CF!BX17-CF!BX23-CF!BX29,0)</f>
        <v>9372346.0660000108</v>
      </c>
      <c r="BZ20" s="205">
        <f>MAX(BY20-BY11+PL!BY17+PL!BY19+PL!BY25+PL!BY31-CF!BY15-CF!BY17-CF!BY23-CF!BY29,0)</f>
        <v>9556730.0515000094</v>
      </c>
      <c r="CA20" s="205">
        <f>MAX(BZ20-BZ11+PL!BZ17+PL!BZ19+PL!BZ25+PL!BZ31-CF!BZ15-CF!BZ17-CF!BZ23-CF!BZ29,0)</f>
        <v>9741114.0370000079</v>
      </c>
      <c r="CB20" s="205">
        <f>MAX(CA20-CA11+PL!CA17+PL!CA19+PL!CA25+PL!CA31-CF!CA15-CF!CA17-CF!CA23-CF!CA29,0)</f>
        <v>9925498.0225000083</v>
      </c>
      <c r="CC20" s="205">
        <f>MAX(CB20-CB11+PL!CB17+PL!CB19+PL!CB25+PL!CB31-CF!CB15-CF!CB17-CF!CB23-CF!CB29,0)</f>
        <v>10109882.008000009</v>
      </c>
      <c r="CD20" s="205">
        <f>MAX(CC20-CC11+PL!CC17+PL!CC19+PL!CC25+PL!CC31-CF!CC15-CF!CC17-CF!CC23-CF!CC29,0)</f>
        <v>10294265.993500007</v>
      </c>
      <c r="CE20" s="205">
        <f>MAX(CD20-CD11+PL!CD17+PL!CD19+PL!CD25+PL!CD31-CF!CD15-CF!CD17-CF!CD23-CF!CD29,0)</f>
        <v>10294265.993500005</v>
      </c>
      <c r="CF20" s="205">
        <f>MAX(CE20-CE11+PL!CE17+PL!CE19+PL!CE25+PL!CE31-CF!CE15-CF!CE17-CF!CE23-CF!CE29,0)</f>
        <v>10478649.979000006</v>
      </c>
      <c r="CG20" s="205">
        <f>MAX(CF20-CF11+PL!CF17+PL!CF19+PL!CF25+PL!CF31-CF!CF15-CF!CF17-CF!CF23-CF!CF29,0)</f>
        <v>10847417.950000005</v>
      </c>
      <c r="CH20" s="205">
        <f>MAX(CG20-CG11+PL!CG17+PL!CG19+PL!CG25+PL!CG31-CF!CG15-CF!CG17-CF!CG23-CF!CG29,0)</f>
        <v>11216185.921000004</v>
      </c>
      <c r="CI20" s="205">
        <f>MAX(CH20-CH11+PL!CH17+PL!CH19+PL!CH25+PL!CH31-CF!CH15-CF!CH17-CF!CH23-CF!CH29,0)</f>
        <v>11584953.892000001</v>
      </c>
      <c r="CJ20" s="205">
        <f>MAX(CI20-CI11+PL!CI17+PL!CI19+PL!CI25+PL!CI31-CF!CI15-CF!CI17-CF!CI23-CF!CI29,0)</f>
        <v>11129112.784</v>
      </c>
      <c r="CK20" s="205">
        <f>MAX(CJ20-CJ11+PL!CJ17+PL!CJ19+PL!CJ25+PL!CJ31-CF!CJ15-CF!CJ17-CF!CJ23-CF!CJ29,0)</f>
        <v>11129112.784000004</v>
      </c>
      <c r="CL20" s="205">
        <f>MAX(CK20-CK11+PL!CK17+PL!CK19+PL!CK25+PL!CK31-CF!CK15-CF!CK17-CF!CK23-CF!CK29,0)</f>
        <v>11348666.092000008</v>
      </c>
      <c r="CM20" s="205">
        <f>MAX(CL20-CL11+PL!CL17+PL!CL19+PL!CL25+PL!CL31-CF!CL15-CF!CL17-CF!CL23-CF!CL29,0)</f>
        <v>11568219.40000001</v>
      </c>
      <c r="CN20" s="205">
        <f>MAX(CM20-CM11+PL!CM17+PL!CM19+PL!CM25+PL!CM31-CF!CM15-CF!CM17-CF!CM23-CF!CM29,0)</f>
        <v>11787772.70800001</v>
      </c>
      <c r="CO20" s="205">
        <f>MAX(CN20-CN11+PL!CN17+PL!CN19+PL!CN25+PL!CN31-CF!CN15-CF!CN17-CF!CN23-CF!CN29,0)</f>
        <v>12007326.01600001</v>
      </c>
      <c r="CP20" s="205">
        <f>MAX(CO20-CO11+PL!CO17+PL!CO19+PL!CO25+PL!CO31-CF!CO15-CF!CO17-CF!CO23-CF!CO29,0)</f>
        <v>12226879.324000012</v>
      </c>
      <c r="CQ20" s="205">
        <f>MAX(CP20-CP11+PL!CP17+PL!CP19+PL!CP25+PL!CP31-CF!CP15-CF!CP17-CF!CP23-CF!CP29,0)</f>
        <v>12226879.324000014</v>
      </c>
      <c r="CR20" s="205">
        <f>MAX(CQ20-CQ11+PL!CQ17+PL!CQ19+PL!CQ25+PL!CQ31-CF!CQ15-CF!CQ17-CF!CQ23-CF!CQ29,0)</f>
        <v>12446432.632000014</v>
      </c>
      <c r="CS20" s="205">
        <f>MAX(CR20-CR11+PL!CR17+PL!CR19+PL!CR25+PL!CR31-CF!CR15-CF!CR17-CF!CR23-CF!CR29,0)</f>
        <v>12885539.248000015</v>
      </c>
      <c r="CT20" s="205">
        <f>MAX(CS20-CS11+PL!CS17+PL!CS19+PL!CS25+PL!CS31-CF!CS15-CF!CS17-CF!CS23-CF!CS29,0)</f>
        <v>13324645.864000017</v>
      </c>
      <c r="CU20" s="205">
        <f>MAX(CT20-CT11+PL!CT17+PL!CT19+PL!CT25+PL!CT31-CF!CT15-CF!CT17-CF!CT23-CF!CT29,0)</f>
        <v>13763752.480000015</v>
      </c>
      <c r="CV20" s="205">
        <f>MAX(CU20-CU11+PL!CU17+PL!CU19+PL!CU25+PL!CU31-CF!CU15-CF!CU17-CF!CU23-CF!CU29,0)</f>
        <v>13244569.807375018</v>
      </c>
      <c r="CW20" s="205">
        <f>MAX(CV20-CV11+PL!CV17+PL!CV19+PL!CV25+PL!CV31-CF!CV15-CF!CV17-CF!CV23-CF!CV29,0)</f>
        <v>13244569.807375019</v>
      </c>
      <c r="CX20" s="205">
        <f>MAX(CW20-CW11+PL!CW17+PL!CW19+PL!CW25+PL!CW31-CF!CW15-CF!CW17-CF!CW23-CF!CW29,0)</f>
        <v>13506937.715856269</v>
      </c>
      <c r="CY20" s="205">
        <f>MAX(CX20-CX11+PL!CX17+PL!CX19+PL!CX25+PL!CX31-CF!CX15-CF!CX17-CF!CX23-CF!CX29,0)</f>
        <v>13769305.624337517</v>
      </c>
      <c r="CZ20" s="205">
        <f>MAX(CY20-CY11+PL!CY17+PL!CY19+PL!CY25+PL!CY31-CF!CY15-CF!CY17-CF!CY23-CF!CY29,0)</f>
        <v>14031673.53281877</v>
      </c>
      <c r="DA20" s="205">
        <f>MAX(CZ20-CZ11+PL!CZ17+PL!CZ19+PL!CZ25+PL!CZ31-CF!CZ15-CF!CZ17-CF!CZ23-CF!CZ29,0)</f>
        <v>14294041.44130002</v>
      </c>
      <c r="DB20" s="205">
        <f>MAX(DA20-DA11+PL!DA17+PL!DA19+PL!DA25+PL!DA31-CF!DA15-CF!DA17-CF!DA23-CF!DA29,0)</f>
        <v>14556409.349781271</v>
      </c>
      <c r="DC20" s="205">
        <f>MAX(DB20-DB11+PL!DB17+PL!DB19+PL!DB25+PL!DB31-CF!DB15-CF!DB17-CF!DB23-CF!DB29,0)</f>
        <v>14556409.349781271</v>
      </c>
      <c r="DD20" s="205">
        <f>MAX(DC20-DC11+PL!DC17+PL!DC19+PL!DC25+PL!DC31-CF!DC15-CF!DC17-CF!DC23-CF!DC29,0)</f>
        <v>14818777.258262524</v>
      </c>
      <c r="DE20" s="205">
        <f>MAX(DD20-DD11+PL!DD17+PL!DD19+PL!DD25+PL!DD31-CF!DD15-CF!DD17-CF!DD23-CF!DD29,0)</f>
        <v>15343513.075225022</v>
      </c>
      <c r="DF20" s="205">
        <f>MAX(DE20-DE11+PL!DE17+PL!DE19+PL!DE25+PL!DE31-CF!DE15-CF!DE17-CF!DE23-CF!DE29,0)</f>
        <v>15868248.892187521</v>
      </c>
      <c r="DG20" s="205">
        <f>MAX(DF20-DF11+PL!DF17+PL!DF19+PL!DF25+PL!DF31-CF!DF15-CF!DF17-CF!DF23-CF!DF29,0)</f>
        <v>16392984.70915002</v>
      </c>
      <c r="DH20" s="205">
        <f>MAX(DG20-DG11+PL!DG17+PL!DG19+PL!DG25+PL!DG31-CF!DG15-CF!DG17-CF!DG23-CF!DG29,0)</f>
        <v>15613459.781005029</v>
      </c>
      <c r="DI20" s="205">
        <f>MAX(DH20-DH11+PL!DH17+PL!DH19+PL!DH25+PL!DH31-CF!DH15-CF!DH17-CF!DH23-CF!DH29,0)</f>
        <v>15613459.781005029</v>
      </c>
      <c r="DJ20" s="205">
        <f>MAX(DI20-DI11+PL!DI17+PL!DI19+PL!DI25+PL!DI31-CF!DI15-CF!DI17-CF!DI23-CF!DI29,0)</f>
        <v>15913067.00552878</v>
      </c>
      <c r="DK20" s="205">
        <f>MAX(DJ20-DJ11+PL!DJ17+PL!DJ19+PL!DJ25+PL!DJ31-CF!DJ15-CF!DJ17-CF!DJ23-CF!DJ29,0)</f>
        <v>16212674.230052533</v>
      </c>
      <c r="DL20" s="205">
        <f>MAX(DK20-DK11+PL!DK17+PL!DK19+PL!DK25+PL!DK31-CF!DK15-CF!DK17-CF!DK23-CF!DK29,0)</f>
        <v>16512281.454576284</v>
      </c>
      <c r="DM20" s="205">
        <f>MAX(DL20-DL11+PL!DL17+PL!DL19+PL!DL25+PL!DL31-CF!DL15-CF!DL17-CF!DL23-CF!DL29,0)</f>
        <v>16811888.679100029</v>
      </c>
      <c r="DN20" s="205">
        <f>MAX(DM20-DM11+PL!DM17+PL!DM19+PL!DM25+PL!DM31-CF!DM15-CF!DM17-CF!DM23-CF!DM29,0)</f>
        <v>17111495.903623782</v>
      </c>
      <c r="DO20" s="205">
        <f>MAX(DN20-DN11+PL!DN17+PL!DN19+PL!DN25+PL!DN31-CF!DN15-CF!DN17-CF!DN23-CF!DN29,0)</f>
        <v>17111495.903623782</v>
      </c>
      <c r="DP20" s="205">
        <f>MAX(DO20-DO11+PL!DO17+PL!DO19+PL!DO25+PL!DO31-CF!DO15-CF!DO17-CF!DO23-CF!DO29,0)</f>
        <v>17411103.128147539</v>
      </c>
      <c r="DQ20" s="205">
        <f>MAX(DP20-DP11+PL!DP17+PL!DP19+PL!DP25+PL!DP31-CF!DP15-CF!DP17-CF!DP23-CF!DP29,0)</f>
        <v>18010317.577195037</v>
      </c>
      <c r="DR20" s="205">
        <f>MAX(DQ20-DQ11+PL!DQ17+PL!DQ19+PL!DQ25+PL!DQ31-CF!DQ15-CF!DQ17-CF!DQ23-CF!DQ29,0)</f>
        <v>18609532.026242543</v>
      </c>
      <c r="DS20" s="206">
        <f>MAX(DR20-DR11+PL!DR17+PL!DR19+PL!DR25+PL!DR31-CF!DR15-CF!DR17-CF!DR23-CF!DR29,0)</f>
        <v>19208746.475290045</v>
      </c>
    </row>
    <row r="21" spans="1:123" s="4" customFormat="1" ht="18" customHeight="1" x14ac:dyDescent="0.3">
      <c r="A21" s="155">
        <v>220</v>
      </c>
      <c r="B21" s="22" t="s">
        <v>236</v>
      </c>
      <c r="C21" s="13">
        <v>0</v>
      </c>
      <c r="D21" s="13">
        <f>'Модель кредитования'!B24</f>
        <v>0</v>
      </c>
      <c r="E21" s="13">
        <f>'Модель кредитования'!C24</f>
        <v>0</v>
      </c>
      <c r="F21" s="13">
        <f>'Модель кредитования'!D24</f>
        <v>50000000</v>
      </c>
      <c r="G21" s="13">
        <f>'Модель кредитования'!E24</f>
        <v>49479166.666666664</v>
      </c>
      <c r="H21" s="13">
        <f>'Модель кредитования'!F24</f>
        <v>48958333.333333328</v>
      </c>
      <c r="I21" s="13">
        <f>'Модель кредитования'!G24</f>
        <v>48437499.999999993</v>
      </c>
      <c r="J21" s="13">
        <f>'Модель кредитования'!H24</f>
        <v>47916666.666666657</v>
      </c>
      <c r="K21" s="13">
        <f>'Модель кредитования'!I24</f>
        <v>47395833.333333321</v>
      </c>
      <c r="L21" s="13">
        <f>'Модель кредитования'!J24</f>
        <v>46874999.999999985</v>
      </c>
      <c r="M21" s="13">
        <f>'Модель кредитования'!K24</f>
        <v>46354166.666666649</v>
      </c>
      <c r="N21" s="13">
        <f>'Модель кредитования'!L24</f>
        <v>245833333.33333331</v>
      </c>
      <c r="O21" s="13">
        <f>'Модель кредитования'!M24</f>
        <v>241145833.33333331</v>
      </c>
      <c r="P21" s="13">
        <f>'Модель кредитования'!N24</f>
        <v>236458333.33333331</v>
      </c>
      <c r="Q21" s="13">
        <f>'Модель кредитования'!O24</f>
        <v>231770833.33333334</v>
      </c>
      <c r="R21" s="13">
        <f>'Модель кредитования'!P24</f>
        <v>227083333.33333334</v>
      </c>
      <c r="S21" s="13">
        <f>'Модель кредитования'!Q24</f>
        <v>222395833.33333334</v>
      </c>
      <c r="T21" s="13">
        <f>'Модель кредитования'!R24</f>
        <v>217708333.33333337</v>
      </c>
      <c r="U21" s="13">
        <f>'Модель кредитования'!S24</f>
        <v>213020833.33333337</v>
      </c>
      <c r="V21" s="13">
        <f>'Модель кредитования'!T24</f>
        <v>208333333.33333337</v>
      </c>
      <c r="W21" s="13">
        <f>'Модель кредитования'!U24</f>
        <v>203645833.33333337</v>
      </c>
      <c r="X21" s="13">
        <f>'Модель кредитования'!V24</f>
        <v>198958333.33333337</v>
      </c>
      <c r="Y21" s="13">
        <f>'Модель кредитования'!W24</f>
        <v>194270833.3333334</v>
      </c>
      <c r="Z21" s="13">
        <f>'Модель кредитования'!X24</f>
        <v>189583333.3333334</v>
      </c>
      <c r="AA21" s="13">
        <f>'Модель кредитования'!Y24</f>
        <v>184895833.3333334</v>
      </c>
      <c r="AB21" s="13">
        <f>'Модель кредитования'!Z24</f>
        <v>180208333.33333343</v>
      </c>
      <c r="AC21" s="13">
        <f>'Модель кредитования'!AA24</f>
        <v>175520833.33333343</v>
      </c>
      <c r="AD21" s="13">
        <f>'Модель кредитования'!AB24</f>
        <v>170833333.33333343</v>
      </c>
      <c r="AE21" s="13">
        <f>'Модель кредитования'!AC24</f>
        <v>166145833.3333334</v>
      </c>
      <c r="AF21" s="13">
        <f>'Модель кредитования'!AD24</f>
        <v>161458333.3333334</v>
      </c>
      <c r="AG21" s="13">
        <f>'Модель кредитования'!AE24</f>
        <v>156770833.3333334</v>
      </c>
      <c r="AH21" s="13">
        <f>'Модель кредитования'!AF24</f>
        <v>152083333.33333337</v>
      </c>
      <c r="AI21" s="13">
        <f>'Модель кредитования'!AG24</f>
        <v>147395833.33333337</v>
      </c>
      <c r="AJ21" s="13">
        <f>'Модель кредитования'!AH24</f>
        <v>142708333.33333337</v>
      </c>
      <c r="AK21" s="13">
        <f>'Модель кредитования'!AI24</f>
        <v>138020833.33333337</v>
      </c>
      <c r="AL21" s="13">
        <f>'Модель кредитования'!AJ24</f>
        <v>383333333.33333337</v>
      </c>
      <c r="AM21" s="13">
        <f>'Модель кредитования'!AK24</f>
        <v>376041666.66666669</v>
      </c>
      <c r="AN21" s="13">
        <f>'Модель кредитования'!AL24</f>
        <v>368750000.00000006</v>
      </c>
      <c r="AO21" s="13">
        <f>'Модель кредитования'!AM24</f>
        <v>361458333.33333337</v>
      </c>
      <c r="AP21" s="13">
        <f>'Модель кредитования'!AN24</f>
        <v>354166666.66666675</v>
      </c>
      <c r="AQ21" s="13">
        <f>'Модель кредитования'!AO24</f>
        <v>346875000.00000006</v>
      </c>
      <c r="AR21" s="13">
        <f>'Модель кредитования'!AP24</f>
        <v>339583333.33333337</v>
      </c>
      <c r="AS21" s="13">
        <f>'Модель кредитования'!AQ24</f>
        <v>332291666.66666675</v>
      </c>
      <c r="AT21" s="13">
        <f>'Модель кредитования'!AR24</f>
        <v>325000000.00000012</v>
      </c>
      <c r="AU21" s="13">
        <f>'Модель кредитования'!AS24</f>
        <v>317708333.33333343</v>
      </c>
      <c r="AV21" s="13">
        <f>'Модель кредитования'!AT24</f>
        <v>310416666.66666675</v>
      </c>
      <c r="AW21" s="13">
        <f>'Модель кредитования'!AU24</f>
        <v>303125000.00000012</v>
      </c>
      <c r="AX21" s="13">
        <f>'Модель кредитования'!AV24</f>
        <v>295833333.33333349</v>
      </c>
      <c r="AY21" s="13">
        <f>'Модель кредитования'!AW24</f>
        <v>288541666.66666681</v>
      </c>
      <c r="AZ21" s="13">
        <f>'Модель кредитования'!AX24</f>
        <v>281250000.00000018</v>
      </c>
      <c r="BA21" s="13">
        <f>'Модель кредитования'!AY24</f>
        <v>273958333.33333349</v>
      </c>
      <c r="BB21" s="13">
        <f>'Модель кредитования'!AZ24</f>
        <v>266666666.66666687</v>
      </c>
      <c r="BC21" s="13">
        <f>'Модель кредитования'!BA24</f>
        <v>259375000.00000021</v>
      </c>
      <c r="BD21" s="13">
        <f>'Модель кредитования'!BB24</f>
        <v>252083333.33333355</v>
      </c>
      <c r="BE21" s="13">
        <f>'Модель кредитования'!BC24</f>
        <v>244791666.6666669</v>
      </c>
      <c r="BF21" s="13">
        <f>'Модель кредитования'!BD24</f>
        <v>237500000.00000024</v>
      </c>
      <c r="BG21" s="13">
        <f>'Модель кредитования'!BE24</f>
        <v>230208333.33333358</v>
      </c>
      <c r="BH21" s="13">
        <f>'Модель кредитования'!BF24</f>
        <v>222916666.66666692</v>
      </c>
      <c r="BI21" s="13">
        <f>'Модель кредитования'!BG24</f>
        <v>215625000.00000027</v>
      </c>
      <c r="BJ21" s="13">
        <f>'Модель кредитования'!BH24</f>
        <v>208333333.33333361</v>
      </c>
      <c r="BK21" s="13">
        <f>'Модель кредитования'!BI24</f>
        <v>205208333.33333355</v>
      </c>
      <c r="BL21" s="13">
        <f>'Модель кредитования'!BJ24</f>
        <v>202083333.33333355</v>
      </c>
      <c r="BM21" s="13">
        <f>'Модель кредитования'!BK24</f>
        <v>198958333.33333355</v>
      </c>
      <c r="BN21" s="13">
        <f>'Модель кредитования'!BL24</f>
        <v>195833333.33333358</v>
      </c>
      <c r="BO21" s="13">
        <f>'Модель кредитования'!BM24</f>
        <v>192708333.33333358</v>
      </c>
      <c r="BP21" s="13">
        <f>'Модель кредитования'!BN24</f>
        <v>189583333.33333358</v>
      </c>
      <c r="BQ21" s="13">
        <f>'Модель кредитования'!BO24</f>
        <v>186458333.33333361</v>
      </c>
      <c r="BR21" s="13">
        <f>'Модель кредитования'!BP24</f>
        <v>183333333.33333361</v>
      </c>
      <c r="BS21" s="13">
        <f>'Модель кредитования'!BQ24</f>
        <v>180208333.33333361</v>
      </c>
      <c r="BT21" s="13">
        <f>'Модель кредитования'!BR24</f>
        <v>177083333.33333364</v>
      </c>
      <c r="BU21" s="13">
        <f>'Модель кредитования'!BS24</f>
        <v>173958333.33333364</v>
      </c>
      <c r="BV21" s="13">
        <f>'Модель кредитования'!BT24</f>
        <v>170833333.33333364</v>
      </c>
      <c r="BW21" s="13">
        <f>'Модель кредитования'!BU24</f>
        <v>167708333.33333367</v>
      </c>
      <c r="BX21" s="13">
        <f>'Модель кредитования'!BV24</f>
        <v>164583333.33333367</v>
      </c>
      <c r="BY21" s="13">
        <f>'Модель кредитования'!BW24</f>
        <v>161458333.33333367</v>
      </c>
      <c r="BZ21" s="13">
        <f>'Модель кредитования'!BX24</f>
        <v>158333333.3333337</v>
      </c>
      <c r="CA21" s="13">
        <f>'Модель кредитования'!BY24</f>
        <v>155208333.3333337</v>
      </c>
      <c r="CB21" s="13">
        <f>'Модель кредитования'!BZ24</f>
        <v>152083333.3333337</v>
      </c>
      <c r="CC21" s="13">
        <f>'Модель кредитования'!CA24</f>
        <v>148958333.33333373</v>
      </c>
      <c r="CD21" s="13">
        <f>'Модель кредитования'!CB24</f>
        <v>145833333.33333373</v>
      </c>
      <c r="CE21" s="13">
        <f>'Модель кредитования'!CC24</f>
        <v>142708333.33333373</v>
      </c>
      <c r="CF21" s="13">
        <f>'Модель кредитования'!CD24</f>
        <v>139583333.3333337</v>
      </c>
      <c r="CG21" s="13">
        <f>'Модель кредитования'!CE24</f>
        <v>136458333.3333337</v>
      </c>
      <c r="CH21" s="13">
        <f>'Модель кредитования'!CF24</f>
        <v>133333333.3333337</v>
      </c>
      <c r="CI21" s="13">
        <f>'Модель кредитования'!CG24</f>
        <v>130208333.3333337</v>
      </c>
      <c r="CJ21" s="13">
        <f>'Модель кредитования'!CH24</f>
        <v>127083333.3333337</v>
      </c>
      <c r="CK21" s="13">
        <f>'Модель кредитования'!CI24</f>
        <v>123958333.33333369</v>
      </c>
      <c r="CL21" s="13">
        <f>'Модель кредитования'!CJ24</f>
        <v>120833333.33333369</v>
      </c>
      <c r="CM21" s="13">
        <f>'Модель кредитования'!CK24</f>
        <v>117708333.33333369</v>
      </c>
      <c r="CN21" s="13">
        <f>'Модель кредитования'!CL24</f>
        <v>114583333.33333367</v>
      </c>
      <c r="CO21" s="13">
        <f>'Модель кредитования'!CM24</f>
        <v>111458333.33333367</v>
      </c>
      <c r="CP21" s="13">
        <f>'Модель кредитования'!CN24</f>
        <v>108333333.33333367</v>
      </c>
      <c r="CQ21" s="13">
        <f>'Модель кредитования'!CO24</f>
        <v>105208333.33333366</v>
      </c>
      <c r="CR21" s="13">
        <f>'Модель кредитования'!CP24</f>
        <v>102083333.33333366</v>
      </c>
      <c r="CS21" s="13">
        <f>'Модель кредитования'!CQ24</f>
        <v>98958333.333333656</v>
      </c>
      <c r="CT21" s="13">
        <f>'Модель кредитования'!CR24</f>
        <v>95833333.333333641</v>
      </c>
      <c r="CU21" s="13">
        <f>'Модель кредитования'!CS24</f>
        <v>92708333.333333641</v>
      </c>
      <c r="CV21" s="13">
        <f>'Модель кредитования'!CT24</f>
        <v>89583333.333333641</v>
      </c>
      <c r="CW21" s="13">
        <f>'Модель кредитования'!CU24</f>
        <v>86458333.333333626</v>
      </c>
      <c r="CX21" s="13">
        <f>'Модель кредитования'!CV24</f>
        <v>83333333.333333671</v>
      </c>
      <c r="CY21" s="13">
        <f>'Модель кредитования'!CW24</f>
        <v>80729166.666666999</v>
      </c>
      <c r="CZ21" s="13">
        <f>'Модель кредитования'!CX24</f>
        <v>78125000.000000328</v>
      </c>
      <c r="DA21" s="13">
        <f>'Модель кредитования'!CY24</f>
        <v>75520833.333333656</v>
      </c>
      <c r="DB21" s="13">
        <f>'Модель кредитования'!CZ24</f>
        <v>72916666.666666985</v>
      </c>
      <c r="DC21" s="13">
        <f>'Модель кредитования'!DA24</f>
        <v>70312500.000000313</v>
      </c>
      <c r="DD21" s="13">
        <f>'Модель кредитования'!DB24</f>
        <v>67708333.333333641</v>
      </c>
      <c r="DE21" s="13">
        <f>'Модель кредитования'!DC24</f>
        <v>65104166.666666977</v>
      </c>
      <c r="DF21" s="13">
        <f>'Модель кредитования'!DD24</f>
        <v>62500000.000000313</v>
      </c>
      <c r="DG21" s="13">
        <f>'Модель кредитования'!DE24</f>
        <v>59895833.333333649</v>
      </c>
      <c r="DH21" s="13">
        <f>'Модель кредитования'!DF24</f>
        <v>57291666.666666985</v>
      </c>
      <c r="DI21" s="13">
        <f>'Модель кредитования'!DG24</f>
        <v>54687500.00000032</v>
      </c>
      <c r="DJ21" s="13">
        <f>'Модель кредитования'!DH24</f>
        <v>52083333.333333656</v>
      </c>
      <c r="DK21" s="13">
        <f>'Модель кредитования'!DI24</f>
        <v>49479166.666666992</v>
      </c>
      <c r="DL21" s="13">
        <f>'Модель кредитования'!DJ24</f>
        <v>46875000.000000328</v>
      </c>
      <c r="DM21" s="13">
        <f>'Модель кредитования'!DK24</f>
        <v>44270833.333333664</v>
      </c>
      <c r="DN21" s="13">
        <f>'Модель кредитования'!DL24</f>
        <v>41666666.666666999</v>
      </c>
      <c r="DO21" s="13">
        <f>'Модель кредитования'!DM24</f>
        <v>39062500.000000335</v>
      </c>
      <c r="DP21" s="13">
        <f>'Модель кредитования'!DN24</f>
        <v>36458333.333333671</v>
      </c>
      <c r="DQ21" s="13">
        <f>'Модель кредитования'!DO24</f>
        <v>33854166.666667007</v>
      </c>
      <c r="DR21" s="13">
        <f>'Модель кредитования'!DP24</f>
        <v>31250000.000000339</v>
      </c>
      <c r="DS21" s="14">
        <f>'Модель кредитования'!DQ24</f>
        <v>28645833.333333671</v>
      </c>
    </row>
    <row r="22" spans="1:123" s="4" customFormat="1" ht="18" customHeight="1" x14ac:dyDescent="0.3">
      <c r="A22" s="155">
        <v>230</v>
      </c>
      <c r="B22" s="22" t="s">
        <v>237</v>
      </c>
      <c r="C22" s="13">
        <f>SUM(C23:C25)</f>
        <v>39000000</v>
      </c>
      <c r="D22" s="13">
        <f t="shared" ref="D22:BO22" si="8">SUM(D23:D25)</f>
        <v>36937253.559322029</v>
      </c>
      <c r="E22" s="13">
        <f t="shared" si="8"/>
        <v>34874507.118644059</v>
      </c>
      <c r="F22" s="13">
        <f t="shared" si="8"/>
        <v>33388662.45762711</v>
      </c>
      <c r="G22" s="13">
        <f t="shared" si="8"/>
        <v>31932403.192090392</v>
      </c>
      <c r="H22" s="13">
        <f t="shared" si="8"/>
        <v>31058746.918549903</v>
      </c>
      <c r="I22" s="13">
        <f t="shared" si="8"/>
        <v>30767693.63700565</v>
      </c>
      <c r="J22" s="13">
        <f t="shared" si="8"/>
        <v>30948933.405367233</v>
      </c>
      <c r="K22" s="13">
        <f t="shared" si="8"/>
        <v>31134734.143596992</v>
      </c>
      <c r="L22" s="13">
        <f t="shared" si="8"/>
        <v>31786617.275423735</v>
      </c>
      <c r="M22" s="13">
        <f t="shared" si="8"/>
        <v>33366104.224576276</v>
      </c>
      <c r="N22" s="13">
        <f t="shared" si="8"/>
        <v>35873194.991054617</v>
      </c>
      <c r="O22" s="13">
        <f t="shared" si="8"/>
        <v>36162880.1586629</v>
      </c>
      <c r="P22" s="13">
        <f t="shared" si="8"/>
        <v>30196090.747932207</v>
      </c>
      <c r="Q22" s="13">
        <f t="shared" si="8"/>
        <v>24287968.651231643</v>
      </c>
      <c r="R22" s="13">
        <f t="shared" si="8"/>
        <v>19114879.959137481</v>
      </c>
      <c r="S22" s="13">
        <f t="shared" si="8"/>
        <v>13921491.338316387</v>
      </c>
      <c r="T22" s="13">
        <f t="shared" si="8"/>
        <v>9541136.1221017018</v>
      </c>
      <c r="U22" s="13">
        <f t="shared" si="8"/>
        <v>5973814.3104934115</v>
      </c>
      <c r="V22" s="13">
        <f t="shared" si="8"/>
        <v>-178807.42984180339</v>
      </c>
      <c r="W22" s="13">
        <f t="shared" si="8"/>
        <v>-6272761.8561468925</v>
      </c>
      <c r="X22" s="13">
        <f t="shared" si="8"/>
        <v>-11553682.877845572</v>
      </c>
      <c r="Y22" s="13">
        <f t="shared" si="8"/>
        <v>-15267204.404361581</v>
      </c>
      <c r="Z22" s="13">
        <f t="shared" si="8"/>
        <v>-17413326.435694918</v>
      </c>
      <c r="AA22" s="13">
        <f t="shared" si="8"/>
        <v>-17992048.971845575</v>
      </c>
      <c r="AB22" s="13">
        <f t="shared" si="8"/>
        <v>-26120051.273491528</v>
      </c>
      <c r="AC22" s="13">
        <f t="shared" si="8"/>
        <v>-34189386.261107348</v>
      </c>
      <c r="AD22" s="13">
        <f t="shared" si="8"/>
        <v>-41279852.654235408</v>
      </c>
      <c r="AE22" s="13">
        <f t="shared" si="8"/>
        <v>-47293950.452875711</v>
      </c>
      <c r="AF22" s="13">
        <f t="shared" si="8"/>
        <v>-52231679.657028258</v>
      </c>
      <c r="AG22" s="13">
        <f t="shared" si="8"/>
        <v>-56093040.266693041</v>
      </c>
      <c r="AH22" s="13">
        <f t="shared" si="8"/>
        <v>-58943032.281870067</v>
      </c>
      <c r="AI22" s="13">
        <f t="shared" si="8"/>
        <v>-61734356.983016953</v>
      </c>
      <c r="AJ22" s="13">
        <f t="shared" si="8"/>
        <v>-63449313.089676082</v>
      </c>
      <c r="AK22" s="13">
        <f t="shared" si="8"/>
        <v>-63146022.075047083</v>
      </c>
      <c r="AL22" s="13">
        <f t="shared" si="8"/>
        <v>-61167475.160461769</v>
      </c>
      <c r="AM22" s="13">
        <f t="shared" si="8"/>
        <v>-59279209.069083989</v>
      </c>
      <c r="AN22" s="13">
        <f t="shared" si="8"/>
        <v>-68406529.995856106</v>
      </c>
      <c r="AO22" s="13">
        <f t="shared" si="8"/>
        <v>-79118861.515848577</v>
      </c>
      <c r="AP22" s="13">
        <f t="shared" si="8"/>
        <v>-88443202.575564206</v>
      </c>
      <c r="AQ22" s="13">
        <f t="shared" si="8"/>
        <v>-95546219.841669664</v>
      </c>
      <c r="AR22" s="13">
        <f t="shared" si="8"/>
        <v>-101261246.64749829</v>
      </c>
      <c r="AS22" s="13">
        <f t="shared" si="8"/>
        <v>-105588282.99305008</v>
      </c>
      <c r="AT22" s="13">
        <f t="shared" si="8"/>
        <v>-105324853.03460337</v>
      </c>
      <c r="AU22" s="13">
        <f t="shared" si="8"/>
        <v>-104996098.2173996</v>
      </c>
      <c r="AV22" s="13">
        <f t="shared" si="8"/>
        <v>-103556951.03197436</v>
      </c>
      <c r="AW22" s="13">
        <f t="shared" si="8"/>
        <v>-99962343.968863249</v>
      </c>
      <c r="AX22" s="13">
        <f t="shared" si="8"/>
        <v>-94212277.028066263</v>
      </c>
      <c r="AY22" s="13">
        <f t="shared" si="8"/>
        <v>-85195639.098472297</v>
      </c>
      <c r="AZ22" s="13">
        <f t="shared" si="8"/>
        <v>-86009609.394868255</v>
      </c>
      <c r="BA22" s="13">
        <f t="shared" si="8"/>
        <v>-86741923.617817879</v>
      </c>
      <c r="BB22" s="13">
        <f t="shared" si="8"/>
        <v>-85869570.715246782</v>
      </c>
      <c r="BC22" s="13">
        <f t="shared" si="8"/>
        <v>-84149660.563544661</v>
      </c>
      <c r="BD22" s="13">
        <f t="shared" si="8"/>
        <v>-80360899.099111989</v>
      </c>
      <c r="BE22" s="13">
        <f t="shared" si="8"/>
        <v>-75113933.35374853</v>
      </c>
      <c r="BF22" s="13">
        <f t="shared" si="8"/>
        <v>-68460763.327454284</v>
      </c>
      <c r="BG22" s="13">
        <f t="shared" si="8"/>
        <v>-72724496.50766623</v>
      </c>
      <c r="BH22" s="13">
        <f t="shared" si="8"/>
        <v>-64547797.341684125</v>
      </c>
      <c r="BI22" s="13">
        <f t="shared" si="8"/>
        <v>-53520014.472597495</v>
      </c>
      <c r="BJ22" s="13">
        <f t="shared" si="8"/>
        <v>-39641147.900406346</v>
      </c>
      <c r="BK22" s="13">
        <f t="shared" si="8"/>
        <v>-46069541.650192589</v>
      </c>
      <c r="BL22" s="13">
        <f t="shared" si="8"/>
        <v>-41708244.267970361</v>
      </c>
      <c r="BM22" s="13">
        <f t="shared" si="8"/>
        <v>-38190661.575013675</v>
      </c>
      <c r="BN22" s="13">
        <f t="shared" si="8"/>
        <v>-32828601.279740602</v>
      </c>
      <c r="BO22" s="13">
        <f t="shared" si="8"/>
        <v>-35552768.659990124</v>
      </c>
      <c r="BP22" s="13">
        <f t="shared" ref="BP22:DS22" si="9">SUM(BP23:BP25)</f>
        <v>-26501753.160084289</v>
      </c>
      <c r="BQ22" s="13">
        <f t="shared" si="9"/>
        <v>-15606260.05786206</v>
      </c>
      <c r="BR22" s="13">
        <f t="shared" si="9"/>
        <v>-2918289.3533234522</v>
      </c>
      <c r="BS22" s="13">
        <f t="shared" si="9"/>
        <v>-14683226.151383717</v>
      </c>
      <c r="BT22" s="13">
        <f t="shared" si="9"/>
        <v>-127825.86712759174</v>
      </c>
      <c r="BU22" s="13">
        <f t="shared" si="9"/>
        <v>18093577.64436017</v>
      </c>
      <c r="BV22" s="13">
        <f t="shared" si="9"/>
        <v>39980984.383079566</v>
      </c>
      <c r="BW22" s="13">
        <f t="shared" si="9"/>
        <v>24536236.448183142</v>
      </c>
      <c r="BX22" s="13">
        <f t="shared" si="9"/>
        <v>32355650.251185469</v>
      </c>
      <c r="BY22" s="13">
        <f t="shared" si="9"/>
        <v>40198016.031588927</v>
      </c>
      <c r="BZ22" s="13">
        <f t="shared" si="9"/>
        <v>50358813.317923695</v>
      </c>
      <c r="CA22" s="13">
        <f t="shared" si="9"/>
        <v>42179980.61439731</v>
      </c>
      <c r="CB22" s="13">
        <f t="shared" si="9"/>
        <v>56977640.912594661</v>
      </c>
      <c r="CC22" s="13">
        <f t="shared" si="9"/>
        <v>74093732.716723323</v>
      </c>
      <c r="CD22" s="13">
        <f t="shared" si="9"/>
        <v>93476256.026783288</v>
      </c>
      <c r="CE22" s="13">
        <f t="shared" si="9"/>
        <v>71844710.984335601</v>
      </c>
      <c r="CF22" s="13">
        <f t="shared" si="9"/>
        <v>93568617.777727991</v>
      </c>
      <c r="CG22" s="13">
        <f t="shared" si="9"/>
        <v>119906435.60558183</v>
      </c>
      <c r="CH22" s="13">
        <f t="shared" si="9"/>
        <v>150858164.46789718</v>
      </c>
      <c r="CI22" s="13">
        <f t="shared" si="9"/>
        <v>123213041.57782473</v>
      </c>
      <c r="CJ22" s="13">
        <f t="shared" si="9"/>
        <v>135698060.89749146</v>
      </c>
      <c r="CK22" s="13">
        <f t="shared" si="9"/>
        <v>147806032.19455931</v>
      </c>
      <c r="CL22" s="13">
        <f t="shared" si="9"/>
        <v>162691025.56168726</v>
      </c>
      <c r="CM22" s="13">
        <f t="shared" si="9"/>
        <v>146796754.61259216</v>
      </c>
      <c r="CN22" s="13">
        <f t="shared" si="9"/>
        <v>167235792.11984035</v>
      </c>
      <c r="CO22" s="13">
        <f t="shared" si="9"/>
        <v>190451851.69714865</v>
      </c>
      <c r="CP22" s="13">
        <f t="shared" si="9"/>
        <v>216392933.34451708</v>
      </c>
      <c r="CQ22" s="13">
        <f t="shared" si="9"/>
        <v>183200215.04715049</v>
      </c>
      <c r="CR22" s="13">
        <f t="shared" si="9"/>
        <v>211941270.74198017</v>
      </c>
      <c r="CS22" s="13">
        <f t="shared" si="9"/>
        <v>246213418.59952894</v>
      </c>
      <c r="CT22" s="13">
        <f t="shared" si="9"/>
        <v>286016658.61979681</v>
      </c>
      <c r="CU22" s="13">
        <f t="shared" si="9"/>
        <v>243957013.76603442</v>
      </c>
      <c r="CV22" s="13">
        <f t="shared" si="9"/>
        <v>260233602.33590466</v>
      </c>
      <c r="CW22" s="13">
        <f t="shared" si="9"/>
        <v>277866476.21650928</v>
      </c>
      <c r="CX22" s="13">
        <f t="shared" si="9"/>
        <v>298874774.79212606</v>
      </c>
      <c r="CY22" s="13">
        <f t="shared" si="9"/>
        <v>273832513.13927239</v>
      </c>
      <c r="CZ22" s="13">
        <f t="shared" si="9"/>
        <v>301587100.13504517</v>
      </c>
      <c r="DA22" s="13">
        <f t="shared" si="9"/>
        <v>332712550.85596186</v>
      </c>
      <c r="DB22" s="13">
        <f t="shared" si="9"/>
        <v>367156865.30202246</v>
      </c>
      <c r="DC22" s="13">
        <f t="shared" si="9"/>
        <v>317627653.80914098</v>
      </c>
      <c r="DD22" s="13">
        <f t="shared" si="9"/>
        <v>355461222.98787844</v>
      </c>
      <c r="DE22" s="13">
        <f t="shared" si="9"/>
        <v>400018128.60937083</v>
      </c>
      <c r="DF22" s="13">
        <f t="shared" si="9"/>
        <v>451298370.67361808</v>
      </c>
      <c r="DG22" s="13">
        <f t="shared" si="9"/>
        <v>388998304.00259089</v>
      </c>
      <c r="DH22" s="13">
        <f t="shared" si="9"/>
        <v>411879815.03286684</v>
      </c>
      <c r="DI22" s="13">
        <f t="shared" si="9"/>
        <v>434779717.07067573</v>
      </c>
      <c r="DJ22" s="13">
        <f t="shared" si="9"/>
        <v>461595305.94202131</v>
      </c>
      <c r="DK22" s="13">
        <f t="shared" si="9"/>
        <v>419729579.70747316</v>
      </c>
      <c r="DL22" s="13">
        <f t="shared" si="9"/>
        <v>454376542.24589211</v>
      </c>
      <c r="DM22" s="13">
        <f t="shared" si="9"/>
        <v>492939191.61784774</v>
      </c>
      <c r="DN22" s="13">
        <f t="shared" si="9"/>
        <v>535365527.82334006</v>
      </c>
      <c r="DO22" s="13">
        <f t="shared" si="9"/>
        <v>462174306.92049849</v>
      </c>
      <c r="DP22" s="13">
        <f t="shared" si="9"/>
        <v>508534720.96706045</v>
      </c>
      <c r="DQ22" s="13">
        <f t="shared" si="9"/>
        <v>562708117.67316282</v>
      </c>
      <c r="DR22" s="13">
        <f t="shared" si="9"/>
        <v>624694497.0388056</v>
      </c>
      <c r="DS22" s="14">
        <f t="shared" si="9"/>
        <v>531973668.94568169</v>
      </c>
    </row>
    <row r="23" spans="1:123" s="57" customFormat="1" ht="18" customHeight="1" x14ac:dyDescent="0.3">
      <c r="A23" s="203">
        <v>231</v>
      </c>
      <c r="B23" s="204" t="s">
        <v>238</v>
      </c>
      <c r="C23" s="205">
        <f>C4-C15-C21</f>
        <v>39000000</v>
      </c>
      <c r="D23" s="205">
        <f>C22</f>
        <v>39000000</v>
      </c>
      <c r="E23" s="205">
        <f t="shared" ref="E23:BP23" si="10">D22</f>
        <v>36937253.559322029</v>
      </c>
      <c r="F23" s="205">
        <f t="shared" si="10"/>
        <v>34874507.118644059</v>
      </c>
      <c r="G23" s="205">
        <f t="shared" si="10"/>
        <v>33388662.45762711</v>
      </c>
      <c r="H23" s="205">
        <f t="shared" si="10"/>
        <v>31932403.192090392</v>
      </c>
      <c r="I23" s="205">
        <f t="shared" si="10"/>
        <v>31058746.918549903</v>
      </c>
      <c r="J23" s="205">
        <f t="shared" si="10"/>
        <v>30767693.63700565</v>
      </c>
      <c r="K23" s="205">
        <f t="shared" si="10"/>
        <v>30948933.405367233</v>
      </c>
      <c r="L23" s="205">
        <f t="shared" si="10"/>
        <v>31134734.143596992</v>
      </c>
      <c r="M23" s="205">
        <f t="shared" si="10"/>
        <v>31786617.275423735</v>
      </c>
      <c r="N23" s="205">
        <f t="shared" si="10"/>
        <v>33366104.224576276</v>
      </c>
      <c r="O23" s="205">
        <f t="shared" si="10"/>
        <v>35873194.991054617</v>
      </c>
      <c r="P23" s="205">
        <f t="shared" si="10"/>
        <v>36162880.1586629</v>
      </c>
      <c r="Q23" s="205">
        <f t="shared" si="10"/>
        <v>30196090.747932207</v>
      </c>
      <c r="R23" s="205">
        <f t="shared" si="10"/>
        <v>24287968.651231643</v>
      </c>
      <c r="S23" s="205">
        <f t="shared" si="10"/>
        <v>19114879.959137481</v>
      </c>
      <c r="T23" s="205">
        <f t="shared" si="10"/>
        <v>13921491.338316387</v>
      </c>
      <c r="U23" s="205">
        <f t="shared" si="10"/>
        <v>9541136.1221017018</v>
      </c>
      <c r="V23" s="205">
        <f t="shared" si="10"/>
        <v>5973814.3104934115</v>
      </c>
      <c r="W23" s="205">
        <f t="shared" si="10"/>
        <v>-178807.42984180339</v>
      </c>
      <c r="X23" s="205">
        <f t="shared" si="10"/>
        <v>-6272761.8561468925</v>
      </c>
      <c r="Y23" s="205">
        <f t="shared" si="10"/>
        <v>-11553682.877845572</v>
      </c>
      <c r="Z23" s="205">
        <f t="shared" si="10"/>
        <v>-15267204.404361581</v>
      </c>
      <c r="AA23" s="205">
        <f t="shared" si="10"/>
        <v>-17413326.435694918</v>
      </c>
      <c r="AB23" s="205">
        <f t="shared" si="10"/>
        <v>-17992048.971845575</v>
      </c>
      <c r="AC23" s="205">
        <f t="shared" si="10"/>
        <v>-26120051.273491528</v>
      </c>
      <c r="AD23" s="205">
        <f t="shared" si="10"/>
        <v>-34189386.261107348</v>
      </c>
      <c r="AE23" s="205">
        <f t="shared" si="10"/>
        <v>-41279852.654235408</v>
      </c>
      <c r="AF23" s="205">
        <f t="shared" si="10"/>
        <v>-47293950.452875711</v>
      </c>
      <c r="AG23" s="205">
        <f t="shared" si="10"/>
        <v>-52231679.657028258</v>
      </c>
      <c r="AH23" s="205">
        <f t="shared" si="10"/>
        <v>-56093040.266693041</v>
      </c>
      <c r="AI23" s="205">
        <f t="shared" si="10"/>
        <v>-58943032.281870067</v>
      </c>
      <c r="AJ23" s="205">
        <f t="shared" si="10"/>
        <v>-61734356.983016953</v>
      </c>
      <c r="AK23" s="205">
        <f t="shared" si="10"/>
        <v>-63449313.089676082</v>
      </c>
      <c r="AL23" s="205">
        <f t="shared" si="10"/>
        <v>-63146022.075047083</v>
      </c>
      <c r="AM23" s="205">
        <f t="shared" si="10"/>
        <v>-61167475.160461769</v>
      </c>
      <c r="AN23" s="205">
        <f t="shared" si="10"/>
        <v>-59279209.069083989</v>
      </c>
      <c r="AO23" s="205">
        <f t="shared" si="10"/>
        <v>-68406529.995856106</v>
      </c>
      <c r="AP23" s="205">
        <f t="shared" si="10"/>
        <v>-79118861.515848577</v>
      </c>
      <c r="AQ23" s="205">
        <f t="shared" si="10"/>
        <v>-88443202.575564206</v>
      </c>
      <c r="AR23" s="205">
        <f t="shared" si="10"/>
        <v>-95546219.841669664</v>
      </c>
      <c r="AS23" s="205">
        <f t="shared" si="10"/>
        <v>-101261246.64749829</v>
      </c>
      <c r="AT23" s="205">
        <f t="shared" si="10"/>
        <v>-105588282.99305008</v>
      </c>
      <c r="AU23" s="205">
        <f t="shared" si="10"/>
        <v>-105324853.03460337</v>
      </c>
      <c r="AV23" s="205">
        <f t="shared" si="10"/>
        <v>-104996098.2173996</v>
      </c>
      <c r="AW23" s="205">
        <f t="shared" si="10"/>
        <v>-103556951.03197436</v>
      </c>
      <c r="AX23" s="205">
        <f t="shared" si="10"/>
        <v>-99962343.968863249</v>
      </c>
      <c r="AY23" s="205">
        <f t="shared" si="10"/>
        <v>-94212277.028066263</v>
      </c>
      <c r="AZ23" s="205">
        <f t="shared" si="10"/>
        <v>-85195639.098472297</v>
      </c>
      <c r="BA23" s="205">
        <f t="shared" si="10"/>
        <v>-86009609.394868255</v>
      </c>
      <c r="BB23" s="205">
        <f t="shared" si="10"/>
        <v>-86741923.617817879</v>
      </c>
      <c r="BC23" s="205">
        <f t="shared" si="10"/>
        <v>-85869570.715246782</v>
      </c>
      <c r="BD23" s="205">
        <f t="shared" si="10"/>
        <v>-84149660.563544661</v>
      </c>
      <c r="BE23" s="205">
        <f t="shared" si="10"/>
        <v>-80360899.099111989</v>
      </c>
      <c r="BF23" s="205">
        <f t="shared" si="10"/>
        <v>-75113933.35374853</v>
      </c>
      <c r="BG23" s="205">
        <f t="shared" si="10"/>
        <v>-68460763.327454284</v>
      </c>
      <c r="BH23" s="205">
        <f t="shared" si="10"/>
        <v>-72724496.50766623</v>
      </c>
      <c r="BI23" s="205">
        <f t="shared" si="10"/>
        <v>-64547797.341684125</v>
      </c>
      <c r="BJ23" s="205">
        <f t="shared" si="10"/>
        <v>-53520014.472597495</v>
      </c>
      <c r="BK23" s="205">
        <f t="shared" si="10"/>
        <v>-39641147.900406346</v>
      </c>
      <c r="BL23" s="205">
        <f t="shared" si="10"/>
        <v>-46069541.650192589</v>
      </c>
      <c r="BM23" s="205">
        <f t="shared" si="10"/>
        <v>-41708244.267970361</v>
      </c>
      <c r="BN23" s="205">
        <f t="shared" si="10"/>
        <v>-38190661.575013675</v>
      </c>
      <c r="BO23" s="205">
        <f t="shared" si="10"/>
        <v>-32828601.279740602</v>
      </c>
      <c r="BP23" s="205">
        <f t="shared" si="10"/>
        <v>-35552768.659990124</v>
      </c>
      <c r="BQ23" s="205">
        <f t="shared" ref="BQ23:DS23" si="11">BP22</f>
        <v>-26501753.160084289</v>
      </c>
      <c r="BR23" s="205">
        <f t="shared" si="11"/>
        <v>-15606260.05786206</v>
      </c>
      <c r="BS23" s="205">
        <f t="shared" si="11"/>
        <v>-2918289.3533234522</v>
      </c>
      <c r="BT23" s="205">
        <f t="shared" si="11"/>
        <v>-14683226.151383717</v>
      </c>
      <c r="BU23" s="205">
        <f t="shared" si="11"/>
        <v>-127825.86712759174</v>
      </c>
      <c r="BV23" s="205">
        <f t="shared" si="11"/>
        <v>18093577.64436017</v>
      </c>
      <c r="BW23" s="205">
        <f t="shared" si="11"/>
        <v>39980984.383079566</v>
      </c>
      <c r="BX23" s="205">
        <f t="shared" si="11"/>
        <v>24536236.448183142</v>
      </c>
      <c r="BY23" s="205">
        <f t="shared" si="11"/>
        <v>32355650.251185469</v>
      </c>
      <c r="BZ23" s="205">
        <f t="shared" si="11"/>
        <v>40198016.031588927</v>
      </c>
      <c r="CA23" s="205">
        <f t="shared" si="11"/>
        <v>50358813.317923695</v>
      </c>
      <c r="CB23" s="205">
        <f t="shared" si="11"/>
        <v>42179980.61439731</v>
      </c>
      <c r="CC23" s="205">
        <f t="shared" si="11"/>
        <v>56977640.912594661</v>
      </c>
      <c r="CD23" s="205">
        <f t="shared" si="11"/>
        <v>74093732.716723323</v>
      </c>
      <c r="CE23" s="205">
        <f t="shared" si="11"/>
        <v>93476256.026783288</v>
      </c>
      <c r="CF23" s="205">
        <f t="shared" si="11"/>
        <v>71844710.984335601</v>
      </c>
      <c r="CG23" s="205">
        <f t="shared" si="11"/>
        <v>93568617.777727991</v>
      </c>
      <c r="CH23" s="205">
        <f t="shared" si="11"/>
        <v>119906435.60558183</v>
      </c>
      <c r="CI23" s="205">
        <f t="shared" si="11"/>
        <v>150858164.46789718</v>
      </c>
      <c r="CJ23" s="205">
        <f t="shared" si="11"/>
        <v>123213041.57782473</v>
      </c>
      <c r="CK23" s="205">
        <f t="shared" si="11"/>
        <v>135698060.89749146</v>
      </c>
      <c r="CL23" s="205">
        <f t="shared" si="11"/>
        <v>147806032.19455931</v>
      </c>
      <c r="CM23" s="205">
        <f t="shared" si="11"/>
        <v>162691025.56168726</v>
      </c>
      <c r="CN23" s="205">
        <f t="shared" si="11"/>
        <v>146796754.61259216</v>
      </c>
      <c r="CO23" s="205">
        <f t="shared" si="11"/>
        <v>167235792.11984035</v>
      </c>
      <c r="CP23" s="205">
        <f t="shared" si="11"/>
        <v>190451851.69714865</v>
      </c>
      <c r="CQ23" s="205">
        <f t="shared" si="11"/>
        <v>216392933.34451708</v>
      </c>
      <c r="CR23" s="205">
        <f t="shared" si="11"/>
        <v>183200215.04715049</v>
      </c>
      <c r="CS23" s="205">
        <f t="shared" si="11"/>
        <v>211941270.74198017</v>
      </c>
      <c r="CT23" s="205">
        <f t="shared" si="11"/>
        <v>246213418.59952894</v>
      </c>
      <c r="CU23" s="205">
        <f t="shared" si="11"/>
        <v>286016658.61979681</v>
      </c>
      <c r="CV23" s="205">
        <f t="shared" si="11"/>
        <v>243957013.76603442</v>
      </c>
      <c r="CW23" s="205">
        <f t="shared" si="11"/>
        <v>260233602.33590466</v>
      </c>
      <c r="CX23" s="205">
        <f t="shared" si="11"/>
        <v>277866476.21650928</v>
      </c>
      <c r="CY23" s="205">
        <f t="shared" si="11"/>
        <v>298874774.79212606</v>
      </c>
      <c r="CZ23" s="205">
        <f t="shared" si="11"/>
        <v>273832513.13927239</v>
      </c>
      <c r="DA23" s="205">
        <f t="shared" si="11"/>
        <v>301587100.13504517</v>
      </c>
      <c r="DB23" s="205">
        <f t="shared" si="11"/>
        <v>332712550.85596186</v>
      </c>
      <c r="DC23" s="205">
        <f t="shared" si="11"/>
        <v>367156865.30202246</v>
      </c>
      <c r="DD23" s="205">
        <f t="shared" si="11"/>
        <v>317627653.80914098</v>
      </c>
      <c r="DE23" s="205">
        <f t="shared" si="11"/>
        <v>355461222.98787844</v>
      </c>
      <c r="DF23" s="205">
        <f t="shared" si="11"/>
        <v>400018128.60937083</v>
      </c>
      <c r="DG23" s="205">
        <f t="shared" si="11"/>
        <v>451298370.67361808</v>
      </c>
      <c r="DH23" s="205">
        <f t="shared" si="11"/>
        <v>388998304.00259089</v>
      </c>
      <c r="DI23" s="205">
        <f t="shared" si="11"/>
        <v>411879815.03286684</v>
      </c>
      <c r="DJ23" s="205">
        <f t="shared" si="11"/>
        <v>434779717.07067573</v>
      </c>
      <c r="DK23" s="205">
        <f t="shared" si="11"/>
        <v>461595305.94202131</v>
      </c>
      <c r="DL23" s="205">
        <f t="shared" si="11"/>
        <v>419729579.70747316</v>
      </c>
      <c r="DM23" s="205">
        <f t="shared" si="11"/>
        <v>454376542.24589211</v>
      </c>
      <c r="DN23" s="205">
        <f t="shared" si="11"/>
        <v>492939191.61784774</v>
      </c>
      <c r="DO23" s="205">
        <f t="shared" si="11"/>
        <v>535365527.82334006</v>
      </c>
      <c r="DP23" s="205">
        <f t="shared" si="11"/>
        <v>462174306.92049849</v>
      </c>
      <c r="DQ23" s="205">
        <f t="shared" si="11"/>
        <v>508534720.96706045</v>
      </c>
      <c r="DR23" s="205">
        <f t="shared" si="11"/>
        <v>562708117.67316282</v>
      </c>
      <c r="DS23" s="206">
        <f t="shared" si="11"/>
        <v>624694497.0388056</v>
      </c>
    </row>
    <row r="24" spans="1:123" s="57" customFormat="1" ht="18" customHeight="1" x14ac:dyDescent="0.3">
      <c r="A24" s="203">
        <v>232</v>
      </c>
      <c r="B24" s="204" t="s">
        <v>239</v>
      </c>
      <c r="C24" s="205">
        <v>0</v>
      </c>
      <c r="D24" s="205">
        <f>PL!C48</f>
        <v>-2062746.4406779669</v>
      </c>
      <c r="E24" s="205">
        <f>PL!D48</f>
        <v>-2062746.4406779669</v>
      </c>
      <c r="F24" s="205">
        <f>PL!E48</f>
        <v>-1485844.6610169485</v>
      </c>
      <c r="G24" s="205">
        <f>PL!F48</f>
        <v>-1456259.2655367199</v>
      </c>
      <c r="H24" s="205">
        <f>PL!G48</f>
        <v>-873656.27354048938</v>
      </c>
      <c r="I24" s="205">
        <f>PL!H48</f>
        <v>-291053.28154425509</v>
      </c>
      <c r="J24" s="205">
        <f>PL!I48</f>
        <v>181239.76836158484</v>
      </c>
      <c r="K24" s="205">
        <f>PL!J48</f>
        <v>185800.73822975755</v>
      </c>
      <c r="L24" s="205">
        <f>PL!K48</f>
        <v>651883.13182674197</v>
      </c>
      <c r="M24" s="205">
        <f>PL!L48</f>
        <v>1579486.9491525411</v>
      </c>
      <c r="N24" s="205">
        <f>PL!M48</f>
        <v>2507090.766478342</v>
      </c>
      <c r="O24" s="205">
        <f>PL!N48</f>
        <v>289685.16760828719</v>
      </c>
      <c r="P24" s="205">
        <f>PL!O48</f>
        <v>-5966789.4107306944</v>
      </c>
      <c r="Q24" s="205">
        <f>PL!P48</f>
        <v>-5908122.096700565</v>
      </c>
      <c r="R24" s="205">
        <f>PL!Q48</f>
        <v>-5173088.692094163</v>
      </c>
      <c r="S24" s="205">
        <f>PL!R48</f>
        <v>-5193388.6208210941</v>
      </c>
      <c r="T24" s="205">
        <f>PL!S48</f>
        <v>-4380355.2162146848</v>
      </c>
      <c r="U24" s="205">
        <f>PL!T48</f>
        <v>-3567321.8116082908</v>
      </c>
      <c r="V24" s="205">
        <f>PL!U48</f>
        <v>-6152621.7403352149</v>
      </c>
      <c r="W24" s="205">
        <f>PL!V48</f>
        <v>-6093954.4263050891</v>
      </c>
      <c r="X24" s="205">
        <f>PL!W48</f>
        <v>-5280921.0216986798</v>
      </c>
      <c r="Y24" s="205">
        <f>PL!X48</f>
        <v>-3713521.5265160091</v>
      </c>
      <c r="Z24" s="205">
        <f>PL!Y48</f>
        <v>-2146122.0313333347</v>
      </c>
      <c r="AA24" s="205">
        <f>PL!Z48</f>
        <v>-578722.53615065664</v>
      </c>
      <c r="AB24" s="205">
        <f>PL!AA48</f>
        <v>-8128002.3016459532</v>
      </c>
      <c r="AC24" s="205">
        <f>PL!AB48</f>
        <v>-8069334.98761582</v>
      </c>
      <c r="AD24" s="205">
        <f>PL!AC48</f>
        <v>-7090466.3931280635</v>
      </c>
      <c r="AE24" s="205">
        <f>PL!AD48</f>
        <v>-6014097.7986403033</v>
      </c>
      <c r="AF24" s="205">
        <f>PL!AE48</f>
        <v>-4937729.2041525431</v>
      </c>
      <c r="AG24" s="205">
        <f>PL!AF48</f>
        <v>-3861360.6096647792</v>
      </c>
      <c r="AH24" s="205">
        <f>PL!AG48</f>
        <v>-2849992.0151770227</v>
      </c>
      <c r="AI24" s="205">
        <f>PL!AH48</f>
        <v>-2791324.7011468895</v>
      </c>
      <c r="AJ24" s="205">
        <f>PL!AI48</f>
        <v>-1714956.106659133</v>
      </c>
      <c r="AK24" s="205">
        <f>PL!AJ48</f>
        <v>303291.01462900045</v>
      </c>
      <c r="AL24" s="205">
        <f>PL!AK48</f>
        <v>1978546.9145853161</v>
      </c>
      <c r="AM24" s="205">
        <f>PL!AL48</f>
        <v>1888266.0913777798</v>
      </c>
      <c r="AN24" s="205">
        <f>PL!AM48</f>
        <v>-9127320.9267721251</v>
      </c>
      <c r="AO24" s="205">
        <f>PL!AN48</f>
        <v>-10712331.519992463</v>
      </c>
      <c r="AP24" s="205">
        <f>PL!AO48</f>
        <v>-9324341.0597156323</v>
      </c>
      <c r="AQ24" s="205">
        <f>PL!AP48</f>
        <v>-7103017.2661054591</v>
      </c>
      <c r="AR24" s="205">
        <f>PL!AQ48</f>
        <v>-5715026.8058286244</v>
      </c>
      <c r="AS24" s="205">
        <f>PL!AR48</f>
        <v>-4327036.3455517879</v>
      </c>
      <c r="AT24" s="205">
        <f>PL!AS48</f>
        <v>263429.95844671427</v>
      </c>
      <c r="AU24" s="205">
        <f>PL!AT48</f>
        <v>328754.81720377505</v>
      </c>
      <c r="AV24" s="205">
        <f>PL!AU48</f>
        <v>1439147.1854252429</v>
      </c>
      <c r="AW24" s="205">
        <f>PL!AV48</f>
        <v>3594607.0631111115</v>
      </c>
      <c r="AX24" s="205">
        <f>PL!AW48</f>
        <v>5750066.9407969918</v>
      </c>
      <c r="AY24" s="205">
        <f>PL!AX48</f>
        <v>9016637.9295939598</v>
      </c>
      <c r="AZ24" s="205">
        <f>PL!AY48</f>
        <v>-813970.29639595258</v>
      </c>
      <c r="BA24" s="205">
        <f>PL!AZ48</f>
        <v>-732314.22294962662</v>
      </c>
      <c r="BB24" s="205">
        <f>PL!BA48</f>
        <v>872352.90257109795</v>
      </c>
      <c r="BC24" s="205">
        <f>PL!BB48</f>
        <v>2330557.1835018792</v>
      </c>
      <c r="BD24" s="205">
        <f>PL!BC48</f>
        <v>3788761.4644326726</v>
      </c>
      <c r="BE24" s="205">
        <f>PL!BD48</f>
        <v>5246965.7453634655</v>
      </c>
      <c r="BF24" s="205">
        <f>PL!BE48</f>
        <v>6653170.0262942528</v>
      </c>
      <c r="BG24" s="205">
        <f>PL!BF48</f>
        <v>6718494.8850513147</v>
      </c>
      <c r="BH24" s="205">
        <f>PL!BG48</f>
        <v>8176699.1659821076</v>
      </c>
      <c r="BI24" s="205">
        <f>PL!BH48</f>
        <v>11027782.869086634</v>
      </c>
      <c r="BJ24" s="205">
        <f>PL!BI48</f>
        <v>13878866.572191145</v>
      </c>
      <c r="BK24" s="205">
        <f>PL!BJ48</f>
        <v>16729950.275295671</v>
      </c>
      <c r="BL24" s="205">
        <f>PL!BK48</f>
        <v>4361297.3822222268</v>
      </c>
      <c r="BM24" s="205">
        <f>PL!BL48</f>
        <v>3517582.692956686</v>
      </c>
      <c r="BN24" s="205">
        <f>PL!BM48</f>
        <v>5362060.2952730712</v>
      </c>
      <c r="BO24" s="205">
        <f>PL!BN48</f>
        <v>7206537.8975894628</v>
      </c>
      <c r="BP24" s="205">
        <f>PL!BO48</f>
        <v>9051015.4999058358</v>
      </c>
      <c r="BQ24" s="205">
        <f>PL!BP48</f>
        <v>10895493.102222228</v>
      </c>
      <c r="BR24" s="205">
        <f>PL!BQ48</f>
        <v>12687970.704538608</v>
      </c>
      <c r="BS24" s="205">
        <f>PL!BR48</f>
        <v>12710922.68193974</v>
      </c>
      <c r="BT24" s="205">
        <f>PL!BS48</f>
        <v>14555400.284256125</v>
      </c>
      <c r="BU24" s="205">
        <f>PL!BT48</f>
        <v>18221403.51148776</v>
      </c>
      <c r="BV24" s="205">
        <f>PL!BU48</f>
        <v>21887406.738719396</v>
      </c>
      <c r="BW24" s="205">
        <f>PL!BV48</f>
        <v>25553409.965951033</v>
      </c>
      <c r="BX24" s="205">
        <f>PL!BW48</f>
        <v>7819413.8030023277</v>
      </c>
      <c r="BY24" s="205">
        <f>PL!BX48</f>
        <v>7842365.7804034594</v>
      </c>
      <c r="BZ24" s="205">
        <f>PL!BY48</f>
        <v>10160797.286334772</v>
      </c>
      <c r="CA24" s="205">
        <f>PL!BZ48</f>
        <v>12479228.792266065</v>
      </c>
      <c r="CB24" s="205">
        <f>PL!CA48</f>
        <v>14797660.298197348</v>
      </c>
      <c r="CC24" s="205">
        <f>PL!CB48</f>
        <v>17116091.804128665</v>
      </c>
      <c r="CD24" s="205">
        <f>PL!CC48</f>
        <v>19382523.310059972</v>
      </c>
      <c r="CE24" s="205">
        <f>PL!CD48</f>
        <v>19405475.287461095</v>
      </c>
      <c r="CF24" s="205">
        <f>PL!CE48</f>
        <v>21723906.793392383</v>
      </c>
      <c r="CG24" s="205">
        <f>PL!CF48</f>
        <v>26337817.827853847</v>
      </c>
      <c r="CH24" s="205">
        <f>PL!CG48</f>
        <v>30951728.862315327</v>
      </c>
      <c r="CI24" s="205">
        <f>PL!CH48</f>
        <v>35565639.896776788</v>
      </c>
      <c r="CJ24" s="205">
        <f>PL!CI48</f>
        <v>12485019.319666738</v>
      </c>
      <c r="CK24" s="205">
        <f>PL!CJ48</f>
        <v>12107971.297067862</v>
      </c>
      <c r="CL24" s="205">
        <f>PL!CK48</f>
        <v>14884993.367127966</v>
      </c>
      <c r="CM24" s="205">
        <f>PL!CL48</f>
        <v>17662015.437188089</v>
      </c>
      <c r="CN24" s="205">
        <f>PL!CM48</f>
        <v>20439037.507248186</v>
      </c>
      <c r="CO24" s="205">
        <f>PL!CN48</f>
        <v>23216059.577308308</v>
      </c>
      <c r="CP24" s="205">
        <f>PL!CO48</f>
        <v>25941081.647368431</v>
      </c>
      <c r="CQ24" s="205">
        <f>PL!CP48</f>
        <v>25964033.624769561</v>
      </c>
      <c r="CR24" s="205">
        <f>PL!CQ48</f>
        <v>28741055.694829661</v>
      </c>
      <c r="CS24" s="205">
        <f>PL!CR48</f>
        <v>34272147.857548773</v>
      </c>
      <c r="CT24" s="205">
        <f>PL!CS48</f>
        <v>39803240.020267859</v>
      </c>
      <c r="CU24" s="205">
        <f>PL!CT48</f>
        <v>45334332.18298696</v>
      </c>
      <c r="CV24" s="205">
        <f>PL!CU48</f>
        <v>16276588.56987023</v>
      </c>
      <c r="CW24" s="205">
        <f>PL!CV48</f>
        <v>17632873.880604651</v>
      </c>
      <c r="CX24" s="205">
        <f>PL!CW48</f>
        <v>21008298.575616751</v>
      </c>
      <c r="CY24" s="205">
        <f>PL!CX48</f>
        <v>24383723.270628836</v>
      </c>
      <c r="CZ24" s="205">
        <f>PL!CY48</f>
        <v>27754586.995772757</v>
      </c>
      <c r="DA24" s="205">
        <f>PL!CZ48</f>
        <v>31125450.720916681</v>
      </c>
      <c r="DB24" s="205">
        <f>PL!DA48</f>
        <v>34444314.446060605</v>
      </c>
      <c r="DC24" s="205">
        <f>PL!DB48</f>
        <v>34462705.453593567</v>
      </c>
      <c r="DD24" s="205">
        <f>PL!DC48</f>
        <v>37833569.178737469</v>
      </c>
      <c r="DE24" s="205">
        <f>PL!DD48</f>
        <v>44556905.621492371</v>
      </c>
      <c r="DF24" s="205">
        <f>PL!DE48</f>
        <v>51280242.064247236</v>
      </c>
      <c r="DG24" s="205">
        <f>PL!DF48</f>
        <v>58003578.507002153</v>
      </c>
      <c r="DH24" s="205">
        <f>PL!DG48</f>
        <v>22881511.030275963</v>
      </c>
      <c r="DI24" s="205">
        <f>PL!DH48</f>
        <v>22899902.037808917</v>
      </c>
      <c r="DJ24" s="205">
        <f>PL!DI48</f>
        <v>26815588.871345602</v>
      </c>
      <c r="DK24" s="205">
        <f>PL!DJ48</f>
        <v>30731275.704882294</v>
      </c>
      <c r="DL24" s="205">
        <f>PL!DK48</f>
        <v>34646962.538418956</v>
      </c>
      <c r="DM24" s="205">
        <f>PL!DL48</f>
        <v>38562649.371955641</v>
      </c>
      <c r="DN24" s="205">
        <f>PL!DM48</f>
        <v>42426336.20549231</v>
      </c>
      <c r="DO24" s="205">
        <f>PL!DN48</f>
        <v>42444727.213025279</v>
      </c>
      <c r="DP24" s="205">
        <f>PL!DO48</f>
        <v>46360414.046561949</v>
      </c>
      <c r="DQ24" s="205">
        <f>PL!DP48</f>
        <v>54173396.706102386</v>
      </c>
      <c r="DR24" s="205">
        <f>PL!DQ48</f>
        <v>61986379.365642771</v>
      </c>
      <c r="DS24" s="206">
        <f>PL!DR48</f>
        <v>69799362.025183186</v>
      </c>
    </row>
    <row r="25" spans="1:123" s="57" customFormat="1" ht="18" customHeight="1" thickBot="1" x14ac:dyDescent="0.35">
      <c r="A25" s="207">
        <v>233</v>
      </c>
      <c r="B25" s="55" t="s">
        <v>240</v>
      </c>
      <c r="C25" s="208">
        <v>0</v>
      </c>
      <c r="D25" s="208">
        <f>CF!C46-CF!C51</f>
        <v>0</v>
      </c>
      <c r="E25" s="208">
        <f>CF!D46-CF!D51</f>
        <v>0</v>
      </c>
      <c r="F25" s="208">
        <f>CF!E46-CF!E51</f>
        <v>0</v>
      </c>
      <c r="G25" s="208">
        <f>CF!F46-CF!F51</f>
        <v>0</v>
      </c>
      <c r="H25" s="208">
        <f>CF!G46-CF!G51</f>
        <v>0</v>
      </c>
      <c r="I25" s="208">
        <f>CF!H46-CF!H51</f>
        <v>0</v>
      </c>
      <c r="J25" s="208">
        <f>CF!I46-CF!I51</f>
        <v>0</v>
      </c>
      <c r="K25" s="208">
        <f>CF!J46-CF!J51</f>
        <v>0</v>
      </c>
      <c r="L25" s="208">
        <f>CF!K46-CF!K51</f>
        <v>0</v>
      </c>
      <c r="M25" s="208">
        <f>CF!L46-CF!L51</f>
        <v>0</v>
      </c>
      <c r="N25" s="208">
        <f>CF!M46-CF!M51</f>
        <v>0</v>
      </c>
      <c r="O25" s="208">
        <f>CF!N46-CF!N51</f>
        <v>0</v>
      </c>
      <c r="P25" s="208">
        <f>CF!O46-CF!O51</f>
        <v>0</v>
      </c>
      <c r="Q25" s="208">
        <f>CF!P46-CF!P51</f>
        <v>0</v>
      </c>
      <c r="R25" s="208">
        <f>CF!Q46-CF!Q51</f>
        <v>0</v>
      </c>
      <c r="S25" s="208">
        <f>CF!R46-CF!R51</f>
        <v>0</v>
      </c>
      <c r="T25" s="208">
        <f>CF!S46-CF!S51</f>
        <v>0</v>
      </c>
      <c r="U25" s="208">
        <f>CF!T46-CF!T51</f>
        <v>0</v>
      </c>
      <c r="V25" s="208">
        <f>CF!U46-CF!U51</f>
        <v>0</v>
      </c>
      <c r="W25" s="208">
        <f>CF!V46-CF!V51</f>
        <v>0</v>
      </c>
      <c r="X25" s="208">
        <f>CF!W46-CF!W51</f>
        <v>0</v>
      </c>
      <c r="Y25" s="208">
        <f>CF!X46-CF!X51</f>
        <v>0</v>
      </c>
      <c r="Z25" s="208">
        <f>CF!Y46-CF!Y51</f>
        <v>0</v>
      </c>
      <c r="AA25" s="208">
        <f>CF!Z46-CF!Z51</f>
        <v>0</v>
      </c>
      <c r="AB25" s="208">
        <f>CF!AA46-CF!AA51</f>
        <v>0</v>
      </c>
      <c r="AC25" s="208">
        <f>CF!AB46-CF!AB51</f>
        <v>0</v>
      </c>
      <c r="AD25" s="208">
        <f>CF!AC46-CF!AC51</f>
        <v>0</v>
      </c>
      <c r="AE25" s="208">
        <f>CF!AD46-CF!AD51</f>
        <v>0</v>
      </c>
      <c r="AF25" s="208">
        <f>CF!AE46-CF!AE51</f>
        <v>0</v>
      </c>
      <c r="AG25" s="208">
        <f>CF!AF46-CF!AF51</f>
        <v>0</v>
      </c>
      <c r="AH25" s="208">
        <f>CF!AG46-CF!AG51</f>
        <v>0</v>
      </c>
      <c r="AI25" s="208">
        <f>CF!AH46-CF!AH51</f>
        <v>0</v>
      </c>
      <c r="AJ25" s="208">
        <f>CF!AI46-CF!AI51</f>
        <v>0</v>
      </c>
      <c r="AK25" s="208">
        <f>CF!AJ46-CF!AJ51</f>
        <v>0</v>
      </c>
      <c r="AL25" s="208">
        <f>CF!AK46-CF!AK51</f>
        <v>0</v>
      </c>
      <c r="AM25" s="208">
        <f>CF!AL46-CF!AL51</f>
        <v>0</v>
      </c>
      <c r="AN25" s="208">
        <f>CF!AM46-CF!AM51</f>
        <v>0</v>
      </c>
      <c r="AO25" s="208">
        <f>CF!AN46-CF!AN51</f>
        <v>0</v>
      </c>
      <c r="AP25" s="208">
        <f>CF!AO46-CF!AO51</f>
        <v>0</v>
      </c>
      <c r="AQ25" s="208">
        <f>CF!AP46-CF!AP51</f>
        <v>0</v>
      </c>
      <c r="AR25" s="208">
        <f>CF!AQ46-CF!AQ51</f>
        <v>0</v>
      </c>
      <c r="AS25" s="208">
        <f>CF!AR46-CF!AR51</f>
        <v>0</v>
      </c>
      <c r="AT25" s="208">
        <f>CF!AS46-CF!AS51</f>
        <v>0</v>
      </c>
      <c r="AU25" s="208">
        <f>CF!AT46-CF!AT51</f>
        <v>0</v>
      </c>
      <c r="AV25" s="208">
        <f>CF!AU46-CF!AU51</f>
        <v>0</v>
      </c>
      <c r="AW25" s="208">
        <f>CF!AV46-CF!AV51</f>
        <v>0</v>
      </c>
      <c r="AX25" s="208">
        <f>CF!AW46-CF!AW51</f>
        <v>0</v>
      </c>
      <c r="AY25" s="208">
        <f>CF!AX46-CF!AX51</f>
        <v>0</v>
      </c>
      <c r="AZ25" s="208">
        <f>CF!AY46-CF!AY51</f>
        <v>0</v>
      </c>
      <c r="BA25" s="208">
        <f>CF!AZ46-CF!AZ51</f>
        <v>0</v>
      </c>
      <c r="BB25" s="208">
        <f>CF!BA46-CF!BA51</f>
        <v>0</v>
      </c>
      <c r="BC25" s="208">
        <f>CF!BB46-CF!BB51</f>
        <v>-610647.03179976856</v>
      </c>
      <c r="BD25" s="208">
        <f>CF!BC46-CF!BC51</f>
        <v>0</v>
      </c>
      <c r="BE25" s="208">
        <f>CF!BD46-CF!BD51</f>
        <v>0</v>
      </c>
      <c r="BF25" s="208">
        <f>CF!BE46-CF!BE51</f>
        <v>0</v>
      </c>
      <c r="BG25" s="208">
        <f>CF!BF46-CF!BF51</f>
        <v>-10982228.065263271</v>
      </c>
      <c r="BH25" s="208">
        <f>CF!BG46-CF!BG51</f>
        <v>0</v>
      </c>
      <c r="BI25" s="208">
        <f>CF!BH46-CF!BH51</f>
        <v>0</v>
      </c>
      <c r="BJ25" s="208">
        <f>CF!BI46-CF!BI51</f>
        <v>0</v>
      </c>
      <c r="BK25" s="208">
        <f>CF!BJ46-CF!BJ51</f>
        <v>-23158344.025081918</v>
      </c>
      <c r="BL25" s="208">
        <f>CF!BK46-CF!BK51</f>
        <v>0</v>
      </c>
      <c r="BM25" s="208">
        <f>CF!BL46-CF!BL51</f>
        <v>0</v>
      </c>
      <c r="BN25" s="208">
        <f>CF!BM46-CF!BM51</f>
        <v>0</v>
      </c>
      <c r="BO25" s="208">
        <f>CF!BN46-CF!BN51</f>
        <v>-9930705.2778389882</v>
      </c>
      <c r="BP25" s="208">
        <f>CF!BO46-CF!BO51</f>
        <v>0</v>
      </c>
      <c r="BQ25" s="208">
        <f>CF!BP46-CF!BP51</f>
        <v>0</v>
      </c>
      <c r="BR25" s="208">
        <f>CF!BQ46-CF!BQ51</f>
        <v>0</v>
      </c>
      <c r="BS25" s="208">
        <f>CF!BR46-CF!BR51</f>
        <v>-24475859.480000004</v>
      </c>
      <c r="BT25" s="208">
        <f>CF!BS46-CF!BS51</f>
        <v>0</v>
      </c>
      <c r="BU25" s="208">
        <f>CF!BT46-CF!BT51</f>
        <v>0</v>
      </c>
      <c r="BV25" s="208">
        <f>CF!BU46-CF!BU51</f>
        <v>0</v>
      </c>
      <c r="BW25" s="208">
        <f>CF!BV46-CF!BV51</f>
        <v>-40998157.900847457</v>
      </c>
      <c r="BX25" s="208">
        <f>CF!BW46-CF!BW51</f>
        <v>0</v>
      </c>
      <c r="BY25" s="208">
        <f>CF!BX46-CF!BX51</f>
        <v>0</v>
      </c>
      <c r="BZ25" s="208">
        <f>CF!BY46-CF!BY51</f>
        <v>0</v>
      </c>
      <c r="CA25" s="208">
        <f>CF!BZ46-CF!BZ51</f>
        <v>-20658061.495792449</v>
      </c>
      <c r="CB25" s="208">
        <f>CF!CA46-CF!CA51</f>
        <v>0</v>
      </c>
      <c r="CC25" s="208">
        <f>CF!CB46-CF!CB51</f>
        <v>0</v>
      </c>
      <c r="CD25" s="208">
        <f>CF!CC46-CF!CC51</f>
        <v>0</v>
      </c>
      <c r="CE25" s="208">
        <f>CF!CD46-CF!CD51</f>
        <v>-41037020.329908788</v>
      </c>
      <c r="CF25" s="208">
        <f>CF!CE46-CF!CE51</f>
        <v>0</v>
      </c>
      <c r="CG25" s="208">
        <f>CF!CF46-CF!CF51</f>
        <v>0</v>
      </c>
      <c r="CH25" s="208">
        <f>CF!CG46-CF!CG51</f>
        <v>0</v>
      </c>
      <c r="CI25" s="208">
        <f>CF!CH46-CF!CH51</f>
        <v>-63210762.786849245</v>
      </c>
      <c r="CJ25" s="208">
        <f>CF!CI46-CF!CI51</f>
        <v>0</v>
      </c>
      <c r="CK25" s="208">
        <f>CF!CJ46-CF!CJ51</f>
        <v>0</v>
      </c>
      <c r="CL25" s="208">
        <f>CF!CK46-CF!CK51</f>
        <v>0</v>
      </c>
      <c r="CM25" s="208">
        <f>CF!CL46-CF!CL51</f>
        <v>-33556286.386283182</v>
      </c>
      <c r="CN25" s="208">
        <f>CF!CM46-CF!CM51</f>
        <v>0</v>
      </c>
      <c r="CO25" s="208">
        <f>CF!CN46-CF!CN51</f>
        <v>0</v>
      </c>
      <c r="CP25" s="208">
        <f>CF!CO46-CF!CO51</f>
        <v>0</v>
      </c>
      <c r="CQ25" s="208">
        <f>CF!CP46-CF!CP51</f>
        <v>-59156751.922136173</v>
      </c>
      <c r="CR25" s="208">
        <f>CF!CQ46-CF!CQ51</f>
        <v>0</v>
      </c>
      <c r="CS25" s="208">
        <f>CF!CR46-CF!CR51</f>
        <v>0</v>
      </c>
      <c r="CT25" s="208">
        <f>CF!CS46-CF!CS51</f>
        <v>0</v>
      </c>
      <c r="CU25" s="208">
        <f>CF!CT46-CF!CT51</f>
        <v>-87393977.036749348</v>
      </c>
      <c r="CV25" s="208">
        <f>CF!CU46-CF!CU51</f>
        <v>0</v>
      </c>
      <c r="CW25" s="208">
        <f>CF!CV46-CF!CV51</f>
        <v>0</v>
      </c>
      <c r="CX25" s="208">
        <f>CF!CW46-CF!CW51</f>
        <v>0</v>
      </c>
      <c r="CY25" s="208">
        <f>CF!CX46-CF!CX51</f>
        <v>-49425984.92348247</v>
      </c>
      <c r="CZ25" s="208">
        <f>CF!CY46-CF!CY51</f>
        <v>0</v>
      </c>
      <c r="DA25" s="208">
        <f>CF!CZ46-CF!CZ51</f>
        <v>0</v>
      </c>
      <c r="DB25" s="208">
        <f>CF!DA46-CF!DA51</f>
        <v>0</v>
      </c>
      <c r="DC25" s="208">
        <f>CF!DB46-CF!DB51</f>
        <v>-83991916.946475044</v>
      </c>
      <c r="DD25" s="208">
        <f>CF!DC46-CF!DC51</f>
        <v>0</v>
      </c>
      <c r="DE25" s="208">
        <f>CF!DD46-CF!DD51</f>
        <v>0</v>
      </c>
      <c r="DF25" s="208">
        <f>CF!DE46-CF!DE51</f>
        <v>0</v>
      </c>
      <c r="DG25" s="208">
        <f>CF!DF46-CF!DF51</f>
        <v>-120303645.17802936</v>
      </c>
      <c r="DH25" s="208">
        <f>CF!DG46-CF!DG51</f>
        <v>0</v>
      </c>
      <c r="DI25" s="208">
        <f>CF!DH46-CF!DH51</f>
        <v>0</v>
      </c>
      <c r="DJ25" s="208">
        <f>CF!DI46-CF!DI51</f>
        <v>0</v>
      </c>
      <c r="DK25" s="208">
        <f>CF!DJ46-CF!DJ51</f>
        <v>-72597001.939430475</v>
      </c>
      <c r="DL25" s="208">
        <f>CF!DK46-CF!DK51</f>
        <v>0</v>
      </c>
      <c r="DM25" s="208">
        <f>CF!DL46-CF!DL51</f>
        <v>0</v>
      </c>
      <c r="DN25" s="208">
        <f>CF!DM46-CF!DM51</f>
        <v>0</v>
      </c>
      <c r="DO25" s="208">
        <f>CF!DN46-CF!DN51</f>
        <v>-115635948.1158669</v>
      </c>
      <c r="DP25" s="208">
        <f>CF!DO46-CF!DO51</f>
        <v>0</v>
      </c>
      <c r="DQ25" s="208">
        <f>CF!DP46-CF!DP51</f>
        <v>0</v>
      </c>
      <c r="DR25" s="208">
        <f>CF!DQ46-CF!DQ51</f>
        <v>0</v>
      </c>
      <c r="DS25" s="209">
        <f>CF!DR46-CF!DR51</f>
        <v>-162520190.11830711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4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5" sqref="M5"/>
    </sheetView>
  </sheetViews>
  <sheetFormatPr defaultRowHeight="14.4" x14ac:dyDescent="0.3"/>
  <cols>
    <col min="1" max="1" width="33.33203125" customWidth="1"/>
    <col min="2" max="121" width="12.6640625" customWidth="1"/>
  </cols>
  <sheetData>
    <row r="1" spans="1:11" s="4" customFormat="1" ht="18" customHeight="1" x14ac:dyDescent="0.3">
      <c r="A1" s="36" t="s">
        <v>0</v>
      </c>
    </row>
    <row r="2" spans="1:11" s="4" customFormat="1" ht="18" customHeight="1" x14ac:dyDescent="0.3"/>
    <row r="3" spans="1:11" s="4" customFormat="1" ht="18" customHeight="1" x14ac:dyDescent="0.3">
      <c r="A3" s="37" t="s">
        <v>1</v>
      </c>
    </row>
    <row r="4" spans="1:11" s="4" customFormat="1" ht="18" customHeight="1" thickBot="1" x14ac:dyDescent="0.35">
      <c r="A4" s="7"/>
    </row>
    <row r="5" spans="1:11" s="4" customFormat="1" ht="18" customHeight="1" thickBot="1" x14ac:dyDescent="0.35">
      <c r="A5" s="1"/>
      <c r="B5" s="2">
        <v>2015</v>
      </c>
      <c r="C5" s="2">
        <v>2016</v>
      </c>
      <c r="D5" s="2">
        <v>2017</v>
      </c>
      <c r="E5" s="2">
        <v>2018</v>
      </c>
      <c r="F5" s="2">
        <v>2019</v>
      </c>
      <c r="G5" s="2">
        <v>2020</v>
      </c>
      <c r="H5" s="2">
        <v>2021</v>
      </c>
      <c r="I5" s="2">
        <v>2022</v>
      </c>
      <c r="J5" s="2">
        <v>2023</v>
      </c>
      <c r="K5" s="3">
        <v>2024</v>
      </c>
    </row>
    <row r="6" spans="1:11" s="4" customFormat="1" ht="18" customHeight="1" x14ac:dyDescent="0.3">
      <c r="A6" s="113" t="s">
        <v>2</v>
      </c>
      <c r="B6" s="114">
        <v>120000000</v>
      </c>
      <c r="C6" s="114">
        <f>B6*(1+C7)</f>
        <v>156000000</v>
      </c>
      <c r="D6" s="114">
        <f t="shared" ref="D6:K6" si="0">C6*(1+D7)</f>
        <v>202800000</v>
      </c>
      <c r="E6" s="114">
        <f t="shared" si="0"/>
        <v>253500000</v>
      </c>
      <c r="F6" s="114">
        <f t="shared" si="0"/>
        <v>316875000</v>
      </c>
      <c r="G6" s="114">
        <f t="shared" si="0"/>
        <v>380250000</v>
      </c>
      <c r="H6" s="114">
        <f t="shared" si="0"/>
        <v>456300000</v>
      </c>
      <c r="I6" s="114">
        <f t="shared" si="0"/>
        <v>524744999.99999994</v>
      </c>
      <c r="J6" s="114">
        <f t="shared" si="0"/>
        <v>603456749.99999988</v>
      </c>
      <c r="K6" s="115">
        <f t="shared" si="0"/>
        <v>663802424.99999988</v>
      </c>
    </row>
    <row r="7" spans="1:11" s="4" customFormat="1" ht="18" customHeight="1" x14ac:dyDescent="0.3">
      <c r="A7" s="94" t="s">
        <v>3</v>
      </c>
      <c r="B7" s="116" t="s">
        <v>6</v>
      </c>
      <c r="C7" s="106">
        <f>Свод!C6</f>
        <v>0.3</v>
      </c>
      <c r="D7" s="106">
        <f>Свод!D6</f>
        <v>0.3</v>
      </c>
      <c r="E7" s="106">
        <f>Свод!E6</f>
        <v>0.25</v>
      </c>
      <c r="F7" s="106">
        <f>Свод!F6</f>
        <v>0.25</v>
      </c>
      <c r="G7" s="106">
        <f>Свод!G6</f>
        <v>0.2</v>
      </c>
      <c r="H7" s="106">
        <f>Свод!H6</f>
        <v>0.2</v>
      </c>
      <c r="I7" s="106">
        <f>Свод!I6</f>
        <v>0.15</v>
      </c>
      <c r="J7" s="106">
        <f>Свод!J6</f>
        <v>0.15</v>
      </c>
      <c r="K7" s="107">
        <f>Свод!K6</f>
        <v>0.1</v>
      </c>
    </row>
    <row r="8" spans="1:11" s="4" customFormat="1" ht="18" customHeight="1" x14ac:dyDescent="0.3">
      <c r="A8" s="94" t="s">
        <v>4</v>
      </c>
      <c r="B8" s="106">
        <f>Свод!B7</f>
        <v>0.5</v>
      </c>
      <c r="C8" s="106">
        <f>Свод!C7</f>
        <v>0.52</v>
      </c>
      <c r="D8" s="106">
        <f>Свод!D7</f>
        <v>0.54</v>
      </c>
      <c r="E8" s="106">
        <f>Свод!E7</f>
        <v>0.56000000000000005</v>
      </c>
      <c r="F8" s="106">
        <f>Свод!F7</f>
        <v>0.57999999999999996</v>
      </c>
      <c r="G8" s="106">
        <f>Свод!G7</f>
        <v>0.6</v>
      </c>
      <c r="H8" s="106">
        <f>Свод!H7</f>
        <v>0.62</v>
      </c>
      <c r="I8" s="106">
        <f>Свод!I7</f>
        <v>0.64</v>
      </c>
      <c r="J8" s="106">
        <f>Свод!J7</f>
        <v>0.66</v>
      </c>
      <c r="K8" s="107">
        <f>Свод!K7</f>
        <v>0.68</v>
      </c>
    </row>
    <row r="9" spans="1:11" s="7" customFormat="1" ht="18" customHeight="1" x14ac:dyDescent="0.3">
      <c r="A9" s="91" t="s">
        <v>5</v>
      </c>
      <c r="B9" s="92">
        <f>B6*B8</f>
        <v>60000000</v>
      </c>
      <c r="C9" s="92">
        <f t="shared" ref="C9:K9" si="1">C6*C8</f>
        <v>81120000</v>
      </c>
      <c r="D9" s="92">
        <f t="shared" si="1"/>
        <v>109512000</v>
      </c>
      <c r="E9" s="92">
        <f t="shared" si="1"/>
        <v>141960000</v>
      </c>
      <c r="F9" s="92">
        <f t="shared" si="1"/>
        <v>183787500</v>
      </c>
      <c r="G9" s="92">
        <f t="shared" si="1"/>
        <v>228150000</v>
      </c>
      <c r="H9" s="92">
        <f t="shared" si="1"/>
        <v>282906000</v>
      </c>
      <c r="I9" s="92">
        <f t="shared" si="1"/>
        <v>335836799.99999994</v>
      </c>
      <c r="J9" s="92">
        <f t="shared" si="1"/>
        <v>398281454.99999994</v>
      </c>
      <c r="K9" s="93">
        <f t="shared" si="1"/>
        <v>451385648.99999994</v>
      </c>
    </row>
    <row r="10" spans="1:11" s="4" customFormat="1" ht="18" customHeight="1" x14ac:dyDescent="0.3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s="4" customFormat="1" ht="18" customHeight="1" x14ac:dyDescent="0.3">
      <c r="A11" s="94" t="s">
        <v>8</v>
      </c>
      <c r="B11" s="106">
        <v>0.6</v>
      </c>
      <c r="C11" s="106">
        <v>0.55000000000000004</v>
      </c>
      <c r="D11" s="106">
        <v>0.5</v>
      </c>
      <c r="E11" s="106">
        <v>0.35</v>
      </c>
      <c r="F11" s="106">
        <v>0.3</v>
      </c>
      <c r="G11" s="106">
        <v>0.2</v>
      </c>
      <c r="H11" s="106">
        <v>0.17</v>
      </c>
      <c r="I11" s="106">
        <v>0.15</v>
      </c>
      <c r="J11" s="106">
        <v>0.1</v>
      </c>
      <c r="K11" s="107">
        <v>0.05</v>
      </c>
    </row>
    <row r="12" spans="1:11" s="4" customFormat="1" ht="18" customHeight="1" x14ac:dyDescent="0.3">
      <c r="A12" s="94" t="s">
        <v>9</v>
      </c>
      <c r="B12" s="106">
        <v>0.2</v>
      </c>
      <c r="C12" s="106">
        <v>0.25</v>
      </c>
      <c r="D12" s="106">
        <v>0.25</v>
      </c>
      <c r="E12" s="106">
        <v>0.3</v>
      </c>
      <c r="F12" s="106">
        <v>0.3</v>
      </c>
      <c r="G12" s="106">
        <v>0.3</v>
      </c>
      <c r="H12" s="106">
        <v>0.3</v>
      </c>
      <c r="I12" s="106">
        <v>0.3</v>
      </c>
      <c r="J12" s="106">
        <v>0.3</v>
      </c>
      <c r="K12" s="107">
        <v>0.3</v>
      </c>
    </row>
    <row r="13" spans="1:11" s="4" customFormat="1" ht="18" customHeight="1" x14ac:dyDescent="0.3">
      <c r="A13" s="94" t="s">
        <v>10</v>
      </c>
      <c r="B13" s="106">
        <v>0.15</v>
      </c>
      <c r="C13" s="106">
        <v>0.15</v>
      </c>
      <c r="D13" s="106">
        <v>0.15</v>
      </c>
      <c r="E13" s="106">
        <v>0.2</v>
      </c>
      <c r="F13" s="106">
        <v>0.2</v>
      </c>
      <c r="G13" s="106">
        <v>0.25</v>
      </c>
      <c r="H13" s="106">
        <v>0.25</v>
      </c>
      <c r="I13" s="106">
        <v>0.25</v>
      </c>
      <c r="J13" s="106">
        <v>0.25</v>
      </c>
      <c r="K13" s="107">
        <v>0.25</v>
      </c>
    </row>
    <row r="14" spans="1:11" s="4" customFormat="1" ht="18" customHeight="1" x14ac:dyDescent="0.3">
      <c r="A14" s="94" t="s">
        <v>11</v>
      </c>
      <c r="B14" s="106">
        <v>0.05</v>
      </c>
      <c r="C14" s="106">
        <v>0.05</v>
      </c>
      <c r="D14" s="106">
        <v>7.0000000000000007E-2</v>
      </c>
      <c r="E14" s="106">
        <v>0.1</v>
      </c>
      <c r="F14" s="106">
        <v>0.1</v>
      </c>
      <c r="G14" s="106">
        <v>0.1</v>
      </c>
      <c r="H14" s="106">
        <v>0.1</v>
      </c>
      <c r="I14" s="106">
        <v>0.1</v>
      </c>
      <c r="J14" s="106">
        <v>0.1</v>
      </c>
      <c r="K14" s="107">
        <v>0.1</v>
      </c>
    </row>
    <row r="15" spans="1:11" s="4" customFormat="1" ht="18" customHeight="1" x14ac:dyDescent="0.3">
      <c r="A15" s="94" t="s">
        <v>12</v>
      </c>
      <c r="B15" s="106">
        <v>0</v>
      </c>
      <c r="C15" s="106">
        <v>0</v>
      </c>
      <c r="D15" s="106">
        <v>0.03</v>
      </c>
      <c r="E15" s="106">
        <v>0.05</v>
      </c>
      <c r="F15" s="106">
        <v>0.1</v>
      </c>
      <c r="G15" s="106">
        <v>0.15</v>
      </c>
      <c r="H15" s="106">
        <v>0.18</v>
      </c>
      <c r="I15" s="106">
        <v>0.2</v>
      </c>
      <c r="J15" s="106">
        <v>0.25</v>
      </c>
      <c r="K15" s="107">
        <v>0.3</v>
      </c>
    </row>
    <row r="16" spans="1:11" s="7" customFormat="1" ht="18" customHeight="1" x14ac:dyDescent="0.3">
      <c r="A16" s="91" t="s">
        <v>13</v>
      </c>
      <c r="B16" s="117">
        <f>SUM(B11:B15)</f>
        <v>1</v>
      </c>
      <c r="C16" s="117">
        <f t="shared" ref="C16:K16" si="2">SUM(C11:C15)</f>
        <v>1</v>
      </c>
      <c r="D16" s="117">
        <f t="shared" si="2"/>
        <v>1</v>
      </c>
      <c r="E16" s="117">
        <f t="shared" si="2"/>
        <v>0.99999999999999989</v>
      </c>
      <c r="F16" s="117">
        <f t="shared" si="2"/>
        <v>1</v>
      </c>
      <c r="G16" s="117">
        <f t="shared" si="2"/>
        <v>1</v>
      </c>
      <c r="H16" s="117">
        <f t="shared" si="2"/>
        <v>1</v>
      </c>
      <c r="I16" s="117">
        <f t="shared" si="2"/>
        <v>1</v>
      </c>
      <c r="J16" s="117">
        <f t="shared" si="2"/>
        <v>1</v>
      </c>
      <c r="K16" s="118">
        <f t="shared" si="2"/>
        <v>1</v>
      </c>
    </row>
    <row r="17" spans="1:11" s="4" customFormat="1" ht="18" customHeight="1" x14ac:dyDescent="0.3">
      <c r="A17" s="8" t="s">
        <v>14</v>
      </c>
      <c r="B17" s="11"/>
      <c r="C17" s="11"/>
      <c r="D17" s="11"/>
      <c r="E17" s="11"/>
      <c r="F17" s="11"/>
      <c r="G17" s="11"/>
      <c r="H17" s="11"/>
      <c r="I17" s="11"/>
      <c r="J17" s="11"/>
      <c r="K17" s="12"/>
    </row>
    <row r="18" spans="1:11" s="4" customFormat="1" ht="18" customHeight="1" x14ac:dyDescent="0.3">
      <c r="A18" s="94" t="s">
        <v>8</v>
      </c>
      <c r="B18" s="119">
        <f>B$9*B11</f>
        <v>36000000</v>
      </c>
      <c r="C18" s="119">
        <f t="shared" ref="C18:K18" si="3">C$9*C11</f>
        <v>44616000</v>
      </c>
      <c r="D18" s="119">
        <f t="shared" si="3"/>
        <v>54756000</v>
      </c>
      <c r="E18" s="119">
        <f t="shared" si="3"/>
        <v>49686000</v>
      </c>
      <c r="F18" s="119">
        <f t="shared" si="3"/>
        <v>55136250</v>
      </c>
      <c r="G18" s="119">
        <f t="shared" si="3"/>
        <v>45630000</v>
      </c>
      <c r="H18" s="119">
        <f t="shared" si="3"/>
        <v>48094020</v>
      </c>
      <c r="I18" s="119">
        <f t="shared" si="3"/>
        <v>50375519.999999993</v>
      </c>
      <c r="J18" s="119">
        <f t="shared" si="3"/>
        <v>39828145.499999993</v>
      </c>
      <c r="K18" s="120">
        <f t="shared" si="3"/>
        <v>22569282.449999999</v>
      </c>
    </row>
    <row r="19" spans="1:11" s="4" customFormat="1" ht="18" customHeight="1" x14ac:dyDescent="0.3">
      <c r="A19" s="94" t="s">
        <v>9</v>
      </c>
      <c r="B19" s="119">
        <f t="shared" ref="B19:K22" si="4">B$9*B12</f>
        <v>12000000</v>
      </c>
      <c r="C19" s="119">
        <f t="shared" si="4"/>
        <v>20280000</v>
      </c>
      <c r="D19" s="119">
        <f t="shared" si="4"/>
        <v>27378000</v>
      </c>
      <c r="E19" s="119">
        <f t="shared" si="4"/>
        <v>42588000</v>
      </c>
      <c r="F19" s="119">
        <f t="shared" si="4"/>
        <v>55136250</v>
      </c>
      <c r="G19" s="119">
        <f t="shared" si="4"/>
        <v>68445000</v>
      </c>
      <c r="H19" s="119">
        <f t="shared" si="4"/>
        <v>84871800</v>
      </c>
      <c r="I19" s="119">
        <f t="shared" si="4"/>
        <v>100751039.99999999</v>
      </c>
      <c r="J19" s="119">
        <f t="shared" si="4"/>
        <v>119484436.49999999</v>
      </c>
      <c r="K19" s="120">
        <f t="shared" si="4"/>
        <v>135415694.69999999</v>
      </c>
    </row>
    <row r="20" spans="1:11" s="4" customFormat="1" ht="18" customHeight="1" x14ac:dyDescent="0.3">
      <c r="A20" s="94" t="s">
        <v>10</v>
      </c>
      <c r="B20" s="119">
        <f t="shared" si="4"/>
        <v>9000000</v>
      </c>
      <c r="C20" s="119">
        <f t="shared" si="4"/>
        <v>12168000</v>
      </c>
      <c r="D20" s="119">
        <f t="shared" si="4"/>
        <v>16426800</v>
      </c>
      <c r="E20" s="119">
        <f t="shared" si="4"/>
        <v>28392000</v>
      </c>
      <c r="F20" s="119">
        <f t="shared" si="4"/>
        <v>36757500</v>
      </c>
      <c r="G20" s="119">
        <f t="shared" si="4"/>
        <v>57037500</v>
      </c>
      <c r="H20" s="119">
        <f t="shared" si="4"/>
        <v>70726500</v>
      </c>
      <c r="I20" s="119">
        <f t="shared" si="4"/>
        <v>83959199.999999985</v>
      </c>
      <c r="J20" s="119">
        <f t="shared" si="4"/>
        <v>99570363.749999985</v>
      </c>
      <c r="K20" s="120">
        <f t="shared" si="4"/>
        <v>112846412.24999999</v>
      </c>
    </row>
    <row r="21" spans="1:11" s="4" customFormat="1" ht="18" customHeight="1" x14ac:dyDescent="0.3">
      <c r="A21" s="94" t="s">
        <v>11</v>
      </c>
      <c r="B21" s="119">
        <f t="shared" si="4"/>
        <v>3000000</v>
      </c>
      <c r="C21" s="119">
        <f t="shared" si="4"/>
        <v>4056000</v>
      </c>
      <c r="D21" s="119">
        <f t="shared" si="4"/>
        <v>7665840.0000000009</v>
      </c>
      <c r="E21" s="119">
        <f t="shared" si="4"/>
        <v>14196000</v>
      </c>
      <c r="F21" s="119">
        <f t="shared" si="4"/>
        <v>18378750</v>
      </c>
      <c r="G21" s="119">
        <f t="shared" si="4"/>
        <v>22815000</v>
      </c>
      <c r="H21" s="119">
        <f t="shared" si="4"/>
        <v>28290600</v>
      </c>
      <c r="I21" s="119">
        <f t="shared" si="4"/>
        <v>33583679.999999993</v>
      </c>
      <c r="J21" s="119">
        <f t="shared" si="4"/>
        <v>39828145.499999993</v>
      </c>
      <c r="K21" s="120">
        <f t="shared" si="4"/>
        <v>45138564.899999999</v>
      </c>
    </row>
    <row r="22" spans="1:11" s="4" customFormat="1" ht="18" customHeight="1" x14ac:dyDescent="0.3">
      <c r="A22" s="94" t="s">
        <v>12</v>
      </c>
      <c r="B22" s="119">
        <f t="shared" si="4"/>
        <v>0</v>
      </c>
      <c r="C22" s="119">
        <f t="shared" si="4"/>
        <v>0</v>
      </c>
      <c r="D22" s="119">
        <f t="shared" si="4"/>
        <v>3285360</v>
      </c>
      <c r="E22" s="119">
        <f t="shared" si="4"/>
        <v>7098000</v>
      </c>
      <c r="F22" s="119">
        <f t="shared" si="4"/>
        <v>18378750</v>
      </c>
      <c r="G22" s="119">
        <f t="shared" si="4"/>
        <v>34222500</v>
      </c>
      <c r="H22" s="119">
        <f t="shared" si="4"/>
        <v>50923080</v>
      </c>
      <c r="I22" s="119">
        <f t="shared" si="4"/>
        <v>67167359.999999985</v>
      </c>
      <c r="J22" s="119">
        <f t="shared" si="4"/>
        <v>99570363.749999985</v>
      </c>
      <c r="K22" s="120">
        <f t="shared" si="4"/>
        <v>135415694.69999999</v>
      </c>
    </row>
    <row r="23" spans="1:11" s="7" customFormat="1" ht="18" customHeight="1" x14ac:dyDescent="0.3">
      <c r="A23" s="91" t="s">
        <v>13</v>
      </c>
      <c r="B23" s="121">
        <f>SUM(B18:B22)</f>
        <v>60000000</v>
      </c>
      <c r="C23" s="121">
        <f t="shared" ref="C23:K23" si="5">SUM(C18:C22)</f>
        <v>81120000</v>
      </c>
      <c r="D23" s="121">
        <f t="shared" si="5"/>
        <v>109512000</v>
      </c>
      <c r="E23" s="121">
        <f t="shared" si="5"/>
        <v>141960000</v>
      </c>
      <c r="F23" s="121">
        <f t="shared" si="5"/>
        <v>183787500</v>
      </c>
      <c r="G23" s="121">
        <f t="shared" si="5"/>
        <v>228150000</v>
      </c>
      <c r="H23" s="121">
        <f t="shared" si="5"/>
        <v>282906000</v>
      </c>
      <c r="I23" s="121">
        <f t="shared" si="5"/>
        <v>335836799.99999994</v>
      </c>
      <c r="J23" s="121">
        <f t="shared" si="5"/>
        <v>398281454.99999994</v>
      </c>
      <c r="K23" s="122">
        <f t="shared" si="5"/>
        <v>451385648.99999994</v>
      </c>
    </row>
    <row r="24" spans="1:11" s="4" customFormat="1" ht="18" customHeight="1" x14ac:dyDescent="0.3">
      <c r="A24" s="8" t="s">
        <v>33</v>
      </c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s="4" customFormat="1" ht="18" customHeight="1" x14ac:dyDescent="0.3">
      <c r="A25" s="94" t="s">
        <v>8</v>
      </c>
      <c r="B25" s="123">
        <v>5.5</v>
      </c>
      <c r="C25" s="123">
        <v>5.5</v>
      </c>
      <c r="D25" s="123">
        <v>5.5</v>
      </c>
      <c r="E25" s="123">
        <v>5.5</v>
      </c>
      <c r="F25" s="123">
        <v>5.5</v>
      </c>
      <c r="G25" s="123">
        <v>5.5</v>
      </c>
      <c r="H25" s="123">
        <v>5.5</v>
      </c>
      <c r="I25" s="123">
        <v>5.5</v>
      </c>
      <c r="J25" s="123">
        <v>5.5</v>
      </c>
      <c r="K25" s="124">
        <v>5.5</v>
      </c>
    </row>
    <row r="26" spans="1:11" s="4" customFormat="1" ht="18" customHeight="1" x14ac:dyDescent="0.3">
      <c r="A26" s="94" t="s">
        <v>9</v>
      </c>
      <c r="B26" s="123">
        <v>3.25</v>
      </c>
      <c r="C26" s="123">
        <v>3.25</v>
      </c>
      <c r="D26" s="123">
        <v>3.25</v>
      </c>
      <c r="E26" s="123">
        <v>3.25</v>
      </c>
      <c r="F26" s="123">
        <v>3.25</v>
      </c>
      <c r="G26" s="123">
        <v>3.25</v>
      </c>
      <c r="H26" s="123">
        <v>3.25</v>
      </c>
      <c r="I26" s="123">
        <v>3.25</v>
      </c>
      <c r="J26" s="123">
        <v>3.25</v>
      </c>
      <c r="K26" s="124">
        <v>3.25</v>
      </c>
    </row>
    <row r="27" spans="1:11" s="4" customFormat="1" ht="18" customHeight="1" x14ac:dyDescent="0.3">
      <c r="A27" s="94" t="s">
        <v>10</v>
      </c>
      <c r="B27" s="123">
        <v>7.8</v>
      </c>
      <c r="C27" s="123">
        <v>7.8</v>
      </c>
      <c r="D27" s="123">
        <v>7.8</v>
      </c>
      <c r="E27" s="123">
        <v>7.8</v>
      </c>
      <c r="F27" s="123">
        <v>7.8</v>
      </c>
      <c r="G27" s="123">
        <v>7.8</v>
      </c>
      <c r="H27" s="123">
        <v>7.8</v>
      </c>
      <c r="I27" s="123">
        <v>7.8</v>
      </c>
      <c r="J27" s="123">
        <v>7.8</v>
      </c>
      <c r="K27" s="124">
        <v>7.8</v>
      </c>
    </row>
    <row r="28" spans="1:11" s="4" customFormat="1" ht="18" customHeight="1" x14ac:dyDescent="0.3">
      <c r="A28" s="94" t="s">
        <v>11</v>
      </c>
      <c r="B28" s="123">
        <v>2.2000000000000002</v>
      </c>
      <c r="C28" s="123">
        <v>2.2000000000000002</v>
      </c>
      <c r="D28" s="123">
        <v>2.2000000000000002</v>
      </c>
      <c r="E28" s="123">
        <v>2.2000000000000002</v>
      </c>
      <c r="F28" s="123">
        <v>2.2000000000000002</v>
      </c>
      <c r="G28" s="123">
        <v>2.2000000000000002</v>
      </c>
      <c r="H28" s="123">
        <v>2.2000000000000002</v>
      </c>
      <c r="I28" s="123">
        <v>2.2000000000000002</v>
      </c>
      <c r="J28" s="123">
        <v>2.2000000000000002</v>
      </c>
      <c r="K28" s="124">
        <v>2.2000000000000002</v>
      </c>
    </row>
    <row r="29" spans="1:11" s="4" customFormat="1" ht="18" customHeight="1" x14ac:dyDescent="0.3">
      <c r="A29" s="94" t="s">
        <v>12</v>
      </c>
      <c r="B29" s="123">
        <v>6.3</v>
      </c>
      <c r="C29" s="123">
        <v>6.3</v>
      </c>
      <c r="D29" s="123">
        <v>6.3</v>
      </c>
      <c r="E29" s="123">
        <v>6.3</v>
      </c>
      <c r="F29" s="123">
        <v>6.3</v>
      </c>
      <c r="G29" s="123">
        <v>6.3</v>
      </c>
      <c r="H29" s="123">
        <v>6.3</v>
      </c>
      <c r="I29" s="123">
        <v>6.3</v>
      </c>
      <c r="J29" s="123">
        <v>6.3</v>
      </c>
      <c r="K29" s="124">
        <v>6.3</v>
      </c>
    </row>
    <row r="30" spans="1:11" s="4" customFormat="1" ht="18" customHeight="1" x14ac:dyDescent="0.3">
      <c r="A30" s="8" t="s">
        <v>15</v>
      </c>
      <c r="B30" s="9"/>
      <c r="C30" s="9"/>
      <c r="D30" s="9"/>
      <c r="E30" s="9"/>
      <c r="F30" s="9"/>
      <c r="G30" s="9"/>
      <c r="H30" s="9"/>
      <c r="I30" s="9"/>
      <c r="J30" s="9"/>
      <c r="K30" s="10"/>
    </row>
    <row r="31" spans="1:11" s="4" customFormat="1" ht="18" customHeight="1" x14ac:dyDescent="0.3">
      <c r="A31" s="94" t="s">
        <v>8</v>
      </c>
      <c r="B31" s="95">
        <f t="shared" ref="B31:K31" si="6">B18*B25</f>
        <v>198000000</v>
      </c>
      <c r="C31" s="95">
        <f t="shared" si="6"/>
        <v>245388000</v>
      </c>
      <c r="D31" s="95">
        <f t="shared" si="6"/>
        <v>301158000</v>
      </c>
      <c r="E31" s="95">
        <f t="shared" si="6"/>
        <v>273273000</v>
      </c>
      <c r="F31" s="95">
        <f t="shared" si="6"/>
        <v>303249375</v>
      </c>
      <c r="G31" s="95">
        <f t="shared" si="6"/>
        <v>250965000</v>
      </c>
      <c r="H31" s="95">
        <f t="shared" si="6"/>
        <v>264517110</v>
      </c>
      <c r="I31" s="95">
        <f t="shared" si="6"/>
        <v>277065359.99999994</v>
      </c>
      <c r="J31" s="95">
        <f t="shared" si="6"/>
        <v>219054800.24999997</v>
      </c>
      <c r="K31" s="96">
        <f t="shared" si="6"/>
        <v>124131053.47499999</v>
      </c>
    </row>
    <row r="32" spans="1:11" s="4" customFormat="1" ht="18" customHeight="1" x14ac:dyDescent="0.3">
      <c r="A32" s="94" t="s">
        <v>9</v>
      </c>
      <c r="B32" s="95">
        <f t="shared" ref="B32:K32" si="7">B19*B26</f>
        <v>39000000</v>
      </c>
      <c r="C32" s="95">
        <f t="shared" si="7"/>
        <v>65910000</v>
      </c>
      <c r="D32" s="95">
        <f t="shared" si="7"/>
        <v>88978500</v>
      </c>
      <c r="E32" s="95">
        <f t="shared" si="7"/>
        <v>138411000</v>
      </c>
      <c r="F32" s="95">
        <f t="shared" si="7"/>
        <v>179192812.5</v>
      </c>
      <c r="G32" s="95">
        <f t="shared" si="7"/>
        <v>222446250</v>
      </c>
      <c r="H32" s="95">
        <f t="shared" si="7"/>
        <v>275833350</v>
      </c>
      <c r="I32" s="95">
        <f t="shared" si="7"/>
        <v>327440879.99999994</v>
      </c>
      <c r="J32" s="95">
        <f t="shared" si="7"/>
        <v>388324418.62499994</v>
      </c>
      <c r="K32" s="96">
        <f t="shared" si="7"/>
        <v>440101007.77499998</v>
      </c>
    </row>
    <row r="33" spans="1:121" s="4" customFormat="1" ht="18" customHeight="1" x14ac:dyDescent="0.3">
      <c r="A33" s="94" t="s">
        <v>10</v>
      </c>
      <c r="B33" s="95">
        <f t="shared" ref="B33:K33" si="8">B20*B27</f>
        <v>70200000</v>
      </c>
      <c r="C33" s="95">
        <f t="shared" si="8"/>
        <v>94910400</v>
      </c>
      <c r="D33" s="95">
        <f t="shared" si="8"/>
        <v>128129040</v>
      </c>
      <c r="E33" s="95">
        <f t="shared" si="8"/>
        <v>221457600</v>
      </c>
      <c r="F33" s="95">
        <f t="shared" si="8"/>
        <v>286708500</v>
      </c>
      <c r="G33" s="95">
        <f t="shared" si="8"/>
        <v>444892500</v>
      </c>
      <c r="H33" s="95">
        <f t="shared" si="8"/>
        <v>551666700</v>
      </c>
      <c r="I33" s="95">
        <f t="shared" si="8"/>
        <v>654881759.99999988</v>
      </c>
      <c r="J33" s="95">
        <f t="shared" si="8"/>
        <v>776648837.24999988</v>
      </c>
      <c r="K33" s="96">
        <f t="shared" si="8"/>
        <v>880202015.54999983</v>
      </c>
    </row>
    <row r="34" spans="1:121" s="4" customFormat="1" ht="18" customHeight="1" x14ac:dyDescent="0.3">
      <c r="A34" s="94" t="s">
        <v>11</v>
      </c>
      <c r="B34" s="95">
        <f t="shared" ref="B34:K34" si="9">B21*B28</f>
        <v>6600000.0000000009</v>
      </c>
      <c r="C34" s="95">
        <f t="shared" si="9"/>
        <v>8923200</v>
      </c>
      <c r="D34" s="95">
        <f t="shared" si="9"/>
        <v>16864848.000000004</v>
      </c>
      <c r="E34" s="95">
        <f t="shared" si="9"/>
        <v>31231200.000000004</v>
      </c>
      <c r="F34" s="95">
        <f t="shared" si="9"/>
        <v>40433250</v>
      </c>
      <c r="G34" s="95">
        <f t="shared" si="9"/>
        <v>50193000.000000007</v>
      </c>
      <c r="H34" s="95">
        <f t="shared" si="9"/>
        <v>62239320.000000007</v>
      </c>
      <c r="I34" s="95">
        <f t="shared" si="9"/>
        <v>73884095.999999985</v>
      </c>
      <c r="J34" s="95">
        <f t="shared" si="9"/>
        <v>87621920.099999994</v>
      </c>
      <c r="K34" s="96">
        <f t="shared" si="9"/>
        <v>99304842.780000001</v>
      </c>
    </row>
    <row r="35" spans="1:121" s="4" customFormat="1" ht="18" customHeight="1" x14ac:dyDescent="0.3">
      <c r="A35" s="94" t="s">
        <v>12</v>
      </c>
      <c r="B35" s="95">
        <f t="shared" ref="B35:K35" si="10">B22*B29</f>
        <v>0</v>
      </c>
      <c r="C35" s="95">
        <f t="shared" si="10"/>
        <v>0</v>
      </c>
      <c r="D35" s="95">
        <f t="shared" si="10"/>
        <v>20697768</v>
      </c>
      <c r="E35" s="95">
        <f t="shared" si="10"/>
        <v>44717400</v>
      </c>
      <c r="F35" s="95">
        <f t="shared" si="10"/>
        <v>115786125</v>
      </c>
      <c r="G35" s="95">
        <f t="shared" si="10"/>
        <v>215601750</v>
      </c>
      <c r="H35" s="95">
        <f t="shared" si="10"/>
        <v>320815404</v>
      </c>
      <c r="I35" s="95">
        <f t="shared" si="10"/>
        <v>423154367.99999988</v>
      </c>
      <c r="J35" s="95">
        <f t="shared" si="10"/>
        <v>627293291.62499988</v>
      </c>
      <c r="K35" s="96">
        <f t="shared" si="10"/>
        <v>853118876.6099999</v>
      </c>
    </row>
    <row r="36" spans="1:121" s="7" customFormat="1" ht="18" customHeight="1" thickBot="1" x14ac:dyDescent="0.35">
      <c r="A36" s="97" t="s">
        <v>13</v>
      </c>
      <c r="B36" s="98">
        <f>SUM(B31:B35)</f>
        <v>313800000</v>
      </c>
      <c r="C36" s="98">
        <f t="shared" ref="C36:K36" si="11">SUM(C31:C35)</f>
        <v>415131600</v>
      </c>
      <c r="D36" s="98">
        <f t="shared" si="11"/>
        <v>555828156</v>
      </c>
      <c r="E36" s="98">
        <f t="shared" si="11"/>
        <v>709090200</v>
      </c>
      <c r="F36" s="98">
        <f t="shared" si="11"/>
        <v>925370062.5</v>
      </c>
      <c r="G36" s="98">
        <f t="shared" si="11"/>
        <v>1184098500</v>
      </c>
      <c r="H36" s="98">
        <f t="shared" si="11"/>
        <v>1475071884</v>
      </c>
      <c r="I36" s="98">
        <f t="shared" si="11"/>
        <v>1756426463.9999995</v>
      </c>
      <c r="J36" s="98">
        <f t="shared" si="11"/>
        <v>2098943267.8499994</v>
      </c>
      <c r="K36" s="99">
        <f t="shared" si="11"/>
        <v>2396857796.1899996</v>
      </c>
    </row>
    <row r="37" spans="1:121" s="4" customFormat="1" ht="18" customHeight="1" thickBot="1" x14ac:dyDescent="0.35"/>
    <row r="38" spans="1:121" s="4" customFormat="1" ht="18" customHeight="1" thickBot="1" x14ac:dyDescent="0.35">
      <c r="A38" s="1" t="s">
        <v>16</v>
      </c>
      <c r="B38" s="2" t="s">
        <v>17</v>
      </c>
      <c r="C38" s="2" t="s">
        <v>18</v>
      </c>
      <c r="D38" s="2" t="s">
        <v>19</v>
      </c>
      <c r="E38" s="2" t="s">
        <v>20</v>
      </c>
      <c r="F38" s="2" t="s">
        <v>21</v>
      </c>
      <c r="G38" s="2" t="s">
        <v>22</v>
      </c>
      <c r="H38" s="2" t="s">
        <v>23</v>
      </c>
      <c r="I38" s="2" t="s">
        <v>24</v>
      </c>
      <c r="J38" s="2" t="s">
        <v>25</v>
      </c>
      <c r="K38" s="2" t="s">
        <v>26</v>
      </c>
      <c r="L38" s="2" t="s">
        <v>27</v>
      </c>
      <c r="M38" s="2" t="s">
        <v>28</v>
      </c>
      <c r="N38" s="3" t="s">
        <v>13</v>
      </c>
    </row>
    <row r="39" spans="1:121" s="4" customFormat="1" ht="18" customHeight="1" thickBot="1" x14ac:dyDescent="0.35">
      <c r="A39" s="111" t="s">
        <v>29</v>
      </c>
      <c r="B39" s="125">
        <v>0.06</v>
      </c>
      <c r="C39" s="125">
        <v>0.06</v>
      </c>
      <c r="D39" s="125">
        <v>6.5000000000000002E-2</v>
      </c>
      <c r="E39" s="125">
        <v>7.0000000000000007E-2</v>
      </c>
      <c r="F39" s="125">
        <v>7.4999999999999997E-2</v>
      </c>
      <c r="G39" s="125">
        <v>0.08</v>
      </c>
      <c r="H39" s="125">
        <v>8.5000000000000006E-2</v>
      </c>
      <c r="I39" s="125">
        <v>8.5000000000000006E-2</v>
      </c>
      <c r="J39" s="125">
        <v>0.09</v>
      </c>
      <c r="K39" s="125">
        <v>0.1</v>
      </c>
      <c r="L39" s="125">
        <v>0.11</v>
      </c>
      <c r="M39" s="125">
        <v>0.12</v>
      </c>
      <c r="N39" s="126">
        <f>SUM(B39:M39)</f>
        <v>1</v>
      </c>
    </row>
    <row r="40" spans="1:121" s="4" customFormat="1" ht="18" customHeight="1" thickBot="1" x14ac:dyDescent="0.35"/>
    <row r="41" spans="1:121" s="4" customFormat="1" ht="18" customHeight="1" thickBot="1" x14ac:dyDescent="0.35">
      <c r="A41" s="1" t="s">
        <v>74</v>
      </c>
      <c r="B41" s="31">
        <v>42005</v>
      </c>
      <c r="C41" s="31">
        <v>42036</v>
      </c>
      <c r="D41" s="31">
        <v>42064</v>
      </c>
      <c r="E41" s="31">
        <v>42095</v>
      </c>
      <c r="F41" s="31">
        <v>42125</v>
      </c>
      <c r="G41" s="31">
        <v>42156</v>
      </c>
      <c r="H41" s="31">
        <v>42186</v>
      </c>
      <c r="I41" s="31">
        <v>42217</v>
      </c>
      <c r="J41" s="31">
        <v>42248</v>
      </c>
      <c r="K41" s="31">
        <v>42278</v>
      </c>
      <c r="L41" s="31">
        <v>42309</v>
      </c>
      <c r="M41" s="31">
        <v>42339</v>
      </c>
      <c r="N41" s="31">
        <v>42370</v>
      </c>
      <c r="O41" s="31">
        <v>42401</v>
      </c>
      <c r="P41" s="31">
        <v>42430</v>
      </c>
      <c r="Q41" s="31">
        <v>42461</v>
      </c>
      <c r="R41" s="31">
        <v>42491</v>
      </c>
      <c r="S41" s="31">
        <v>42522</v>
      </c>
      <c r="T41" s="31">
        <v>42552</v>
      </c>
      <c r="U41" s="31">
        <v>42583</v>
      </c>
      <c r="V41" s="31">
        <v>42614</v>
      </c>
      <c r="W41" s="31">
        <v>42644</v>
      </c>
      <c r="X41" s="31">
        <v>42675</v>
      </c>
      <c r="Y41" s="31">
        <v>42705</v>
      </c>
      <c r="Z41" s="31">
        <v>42736</v>
      </c>
      <c r="AA41" s="31">
        <v>42767</v>
      </c>
      <c r="AB41" s="31">
        <v>42795</v>
      </c>
      <c r="AC41" s="31">
        <v>42826</v>
      </c>
      <c r="AD41" s="31">
        <v>42856</v>
      </c>
      <c r="AE41" s="31">
        <v>42887</v>
      </c>
      <c r="AF41" s="31">
        <v>42917</v>
      </c>
      <c r="AG41" s="31">
        <v>42948</v>
      </c>
      <c r="AH41" s="31">
        <v>42979</v>
      </c>
      <c r="AI41" s="31">
        <v>43009</v>
      </c>
      <c r="AJ41" s="31">
        <v>43040</v>
      </c>
      <c r="AK41" s="31">
        <v>43070</v>
      </c>
      <c r="AL41" s="31">
        <v>43101</v>
      </c>
      <c r="AM41" s="31">
        <v>43132</v>
      </c>
      <c r="AN41" s="31">
        <v>43160</v>
      </c>
      <c r="AO41" s="31">
        <v>43191</v>
      </c>
      <c r="AP41" s="31">
        <v>43221</v>
      </c>
      <c r="AQ41" s="31">
        <v>43252</v>
      </c>
      <c r="AR41" s="31">
        <v>43282</v>
      </c>
      <c r="AS41" s="31">
        <v>43313</v>
      </c>
      <c r="AT41" s="31">
        <v>43344</v>
      </c>
      <c r="AU41" s="31">
        <v>43374</v>
      </c>
      <c r="AV41" s="31">
        <v>43405</v>
      </c>
      <c r="AW41" s="31">
        <v>43435</v>
      </c>
      <c r="AX41" s="31">
        <v>43466</v>
      </c>
      <c r="AY41" s="31">
        <v>43497</v>
      </c>
      <c r="AZ41" s="31">
        <v>43525</v>
      </c>
      <c r="BA41" s="31">
        <v>43556</v>
      </c>
      <c r="BB41" s="31">
        <v>43586</v>
      </c>
      <c r="BC41" s="31">
        <v>43617</v>
      </c>
      <c r="BD41" s="31">
        <v>43647</v>
      </c>
      <c r="BE41" s="31">
        <v>43678</v>
      </c>
      <c r="BF41" s="31">
        <v>43709</v>
      </c>
      <c r="BG41" s="31">
        <v>43739</v>
      </c>
      <c r="BH41" s="31">
        <v>43770</v>
      </c>
      <c r="BI41" s="31">
        <v>43800</v>
      </c>
      <c r="BJ41" s="31">
        <v>43831</v>
      </c>
      <c r="BK41" s="31">
        <v>43862</v>
      </c>
      <c r="BL41" s="31">
        <v>43891</v>
      </c>
      <c r="BM41" s="31">
        <v>43922</v>
      </c>
      <c r="BN41" s="31">
        <v>43952</v>
      </c>
      <c r="BO41" s="31">
        <v>43983</v>
      </c>
      <c r="BP41" s="31">
        <v>44013</v>
      </c>
      <c r="BQ41" s="31">
        <v>44044</v>
      </c>
      <c r="BR41" s="31">
        <v>44075</v>
      </c>
      <c r="BS41" s="31">
        <v>44105</v>
      </c>
      <c r="BT41" s="31">
        <v>44136</v>
      </c>
      <c r="BU41" s="31">
        <v>44166</v>
      </c>
      <c r="BV41" s="31">
        <v>44197</v>
      </c>
      <c r="BW41" s="31">
        <v>44228</v>
      </c>
      <c r="BX41" s="31">
        <v>44256</v>
      </c>
      <c r="BY41" s="31">
        <v>44287</v>
      </c>
      <c r="BZ41" s="31">
        <v>44317</v>
      </c>
      <c r="CA41" s="31">
        <v>44348</v>
      </c>
      <c r="CB41" s="31">
        <v>44378</v>
      </c>
      <c r="CC41" s="31">
        <v>44409</v>
      </c>
      <c r="CD41" s="31">
        <v>44440</v>
      </c>
      <c r="CE41" s="31">
        <v>44470</v>
      </c>
      <c r="CF41" s="31">
        <v>44501</v>
      </c>
      <c r="CG41" s="31">
        <v>44531</v>
      </c>
      <c r="CH41" s="31">
        <v>44562</v>
      </c>
      <c r="CI41" s="31">
        <v>44593</v>
      </c>
      <c r="CJ41" s="31">
        <v>44621</v>
      </c>
      <c r="CK41" s="31">
        <v>44652</v>
      </c>
      <c r="CL41" s="31">
        <v>44682</v>
      </c>
      <c r="CM41" s="31">
        <v>44713</v>
      </c>
      <c r="CN41" s="31">
        <v>44743</v>
      </c>
      <c r="CO41" s="31">
        <v>44774</v>
      </c>
      <c r="CP41" s="31">
        <v>44805</v>
      </c>
      <c r="CQ41" s="31">
        <v>44835</v>
      </c>
      <c r="CR41" s="31">
        <v>44866</v>
      </c>
      <c r="CS41" s="31">
        <v>44896</v>
      </c>
      <c r="CT41" s="31">
        <v>44927</v>
      </c>
      <c r="CU41" s="31">
        <v>44958</v>
      </c>
      <c r="CV41" s="31">
        <v>44986</v>
      </c>
      <c r="CW41" s="31">
        <v>45017</v>
      </c>
      <c r="CX41" s="31">
        <v>45047</v>
      </c>
      <c r="CY41" s="31">
        <v>45078</v>
      </c>
      <c r="CZ41" s="31">
        <v>45108</v>
      </c>
      <c r="DA41" s="31">
        <v>45139</v>
      </c>
      <c r="DB41" s="31">
        <v>45170</v>
      </c>
      <c r="DC41" s="31">
        <v>45200</v>
      </c>
      <c r="DD41" s="31">
        <v>45231</v>
      </c>
      <c r="DE41" s="31">
        <v>45261</v>
      </c>
      <c r="DF41" s="31">
        <v>45292</v>
      </c>
      <c r="DG41" s="31">
        <v>45323</v>
      </c>
      <c r="DH41" s="31">
        <v>45352</v>
      </c>
      <c r="DI41" s="31">
        <v>45383</v>
      </c>
      <c r="DJ41" s="31">
        <v>45413</v>
      </c>
      <c r="DK41" s="31">
        <v>45444</v>
      </c>
      <c r="DL41" s="31">
        <v>45474</v>
      </c>
      <c r="DM41" s="31">
        <v>45505</v>
      </c>
      <c r="DN41" s="31">
        <v>45536</v>
      </c>
      <c r="DO41" s="31">
        <v>45566</v>
      </c>
      <c r="DP41" s="31">
        <v>45597</v>
      </c>
      <c r="DQ41" s="32">
        <v>45627</v>
      </c>
    </row>
    <row r="42" spans="1:121" s="4" customFormat="1" ht="18" customHeight="1" thickBot="1" x14ac:dyDescent="0.35">
      <c r="A42" s="111" t="s">
        <v>37</v>
      </c>
      <c r="B42" s="112">
        <f>$B$36*B39</f>
        <v>18828000</v>
      </c>
      <c r="C42" s="112">
        <f t="shared" ref="C42:M42" si="12">$B$36*C39</f>
        <v>18828000</v>
      </c>
      <c r="D42" s="112">
        <f t="shared" si="12"/>
        <v>20397000</v>
      </c>
      <c r="E42" s="112">
        <f t="shared" si="12"/>
        <v>21966000.000000004</v>
      </c>
      <c r="F42" s="112">
        <f t="shared" si="12"/>
        <v>23535000</v>
      </c>
      <c r="G42" s="112">
        <f t="shared" si="12"/>
        <v>25104000</v>
      </c>
      <c r="H42" s="112">
        <f t="shared" si="12"/>
        <v>26673000.000000004</v>
      </c>
      <c r="I42" s="112">
        <f t="shared" si="12"/>
        <v>26673000.000000004</v>
      </c>
      <c r="J42" s="112">
        <f t="shared" si="12"/>
        <v>28242000</v>
      </c>
      <c r="K42" s="112">
        <f t="shared" si="12"/>
        <v>31380000</v>
      </c>
      <c r="L42" s="112">
        <f t="shared" si="12"/>
        <v>34518000</v>
      </c>
      <c r="M42" s="112">
        <f t="shared" si="12"/>
        <v>37656000</v>
      </c>
      <c r="N42" s="112">
        <f>$C$36*B39</f>
        <v>24907896</v>
      </c>
      <c r="O42" s="112">
        <f t="shared" ref="O42:Y42" si="13">$C$36*C39</f>
        <v>24907896</v>
      </c>
      <c r="P42" s="112">
        <f t="shared" si="13"/>
        <v>26983554</v>
      </c>
      <c r="Q42" s="112">
        <f t="shared" si="13"/>
        <v>29059212.000000004</v>
      </c>
      <c r="R42" s="112">
        <f t="shared" si="13"/>
        <v>31134870</v>
      </c>
      <c r="S42" s="112">
        <f t="shared" si="13"/>
        <v>33210528</v>
      </c>
      <c r="T42" s="112">
        <f t="shared" si="13"/>
        <v>35286186</v>
      </c>
      <c r="U42" s="112">
        <f t="shared" si="13"/>
        <v>35286186</v>
      </c>
      <c r="V42" s="112">
        <f t="shared" si="13"/>
        <v>37361844</v>
      </c>
      <c r="W42" s="112">
        <f t="shared" si="13"/>
        <v>41513160</v>
      </c>
      <c r="X42" s="112">
        <f t="shared" si="13"/>
        <v>45664476</v>
      </c>
      <c r="Y42" s="112">
        <f t="shared" si="13"/>
        <v>49815792</v>
      </c>
      <c r="Z42" s="112">
        <f>$D$36*B39</f>
        <v>33349689.359999999</v>
      </c>
      <c r="AA42" s="112">
        <f t="shared" ref="AA42:AK42" si="14">$D$36*C39</f>
        <v>33349689.359999999</v>
      </c>
      <c r="AB42" s="112">
        <f t="shared" si="14"/>
        <v>36128830.140000001</v>
      </c>
      <c r="AC42" s="112">
        <f t="shared" si="14"/>
        <v>38907970.920000002</v>
      </c>
      <c r="AD42" s="112">
        <f t="shared" si="14"/>
        <v>41687111.699999996</v>
      </c>
      <c r="AE42" s="112">
        <f t="shared" si="14"/>
        <v>44466252.480000004</v>
      </c>
      <c r="AF42" s="112">
        <f t="shared" si="14"/>
        <v>47245393.260000005</v>
      </c>
      <c r="AG42" s="112">
        <f t="shared" si="14"/>
        <v>47245393.260000005</v>
      </c>
      <c r="AH42" s="112">
        <f t="shared" si="14"/>
        <v>50024534.039999999</v>
      </c>
      <c r="AI42" s="112">
        <f t="shared" si="14"/>
        <v>55582815.600000001</v>
      </c>
      <c r="AJ42" s="112">
        <f t="shared" si="14"/>
        <v>61141097.160000004</v>
      </c>
      <c r="AK42" s="112">
        <f t="shared" si="14"/>
        <v>66699378.719999999</v>
      </c>
      <c r="AL42" s="112">
        <f>$E$36*B39</f>
        <v>42545412</v>
      </c>
      <c r="AM42" s="112">
        <f t="shared" ref="AM42:AW42" si="15">$E$36*C39</f>
        <v>42545412</v>
      </c>
      <c r="AN42" s="112">
        <f t="shared" si="15"/>
        <v>46090863</v>
      </c>
      <c r="AO42" s="112">
        <f t="shared" si="15"/>
        <v>49636314.000000007</v>
      </c>
      <c r="AP42" s="112">
        <f t="shared" si="15"/>
        <v>53181765</v>
      </c>
      <c r="AQ42" s="112">
        <f t="shared" si="15"/>
        <v>56727216</v>
      </c>
      <c r="AR42" s="112">
        <f t="shared" si="15"/>
        <v>60272667.000000007</v>
      </c>
      <c r="AS42" s="112">
        <f t="shared" si="15"/>
        <v>60272667.000000007</v>
      </c>
      <c r="AT42" s="112">
        <f t="shared" si="15"/>
        <v>63818118</v>
      </c>
      <c r="AU42" s="112">
        <f t="shared" si="15"/>
        <v>70909020</v>
      </c>
      <c r="AV42" s="112">
        <f t="shared" si="15"/>
        <v>77999922</v>
      </c>
      <c r="AW42" s="112">
        <f t="shared" si="15"/>
        <v>85090824</v>
      </c>
      <c r="AX42" s="112">
        <f>$F$36*B39</f>
        <v>55522203.75</v>
      </c>
      <c r="AY42" s="112">
        <f t="shared" ref="AY42:BI42" si="16">$F$36*C39</f>
        <v>55522203.75</v>
      </c>
      <c r="AZ42" s="112">
        <f t="shared" si="16"/>
        <v>60149054.0625</v>
      </c>
      <c r="BA42" s="112">
        <f t="shared" si="16"/>
        <v>64775904.375000007</v>
      </c>
      <c r="BB42" s="112">
        <f t="shared" si="16"/>
        <v>69402754.6875</v>
      </c>
      <c r="BC42" s="112">
        <f t="shared" si="16"/>
        <v>74029605</v>
      </c>
      <c r="BD42" s="112">
        <f t="shared" si="16"/>
        <v>78656455.3125</v>
      </c>
      <c r="BE42" s="112">
        <f t="shared" si="16"/>
        <v>78656455.3125</v>
      </c>
      <c r="BF42" s="112">
        <f t="shared" si="16"/>
        <v>83283305.625</v>
      </c>
      <c r="BG42" s="112">
        <f t="shared" si="16"/>
        <v>92537006.25</v>
      </c>
      <c r="BH42" s="112">
        <f t="shared" si="16"/>
        <v>101790706.875</v>
      </c>
      <c r="BI42" s="112">
        <f t="shared" si="16"/>
        <v>111044407.5</v>
      </c>
      <c r="BJ42" s="112">
        <f>$G$36*B39</f>
        <v>71045910</v>
      </c>
      <c r="BK42" s="112">
        <f t="shared" ref="BK42:BU42" si="17">$G$36*C39</f>
        <v>71045910</v>
      </c>
      <c r="BL42" s="112">
        <f t="shared" si="17"/>
        <v>76966402.5</v>
      </c>
      <c r="BM42" s="112">
        <f t="shared" si="17"/>
        <v>82886895.000000015</v>
      </c>
      <c r="BN42" s="112">
        <f t="shared" si="17"/>
        <v>88807387.5</v>
      </c>
      <c r="BO42" s="112">
        <f t="shared" si="17"/>
        <v>94727880</v>
      </c>
      <c r="BP42" s="112">
        <f t="shared" si="17"/>
        <v>100648372.5</v>
      </c>
      <c r="BQ42" s="112">
        <f t="shared" si="17"/>
        <v>100648372.5</v>
      </c>
      <c r="BR42" s="112">
        <f t="shared" si="17"/>
        <v>106568865</v>
      </c>
      <c r="BS42" s="112">
        <f t="shared" si="17"/>
        <v>118409850</v>
      </c>
      <c r="BT42" s="112">
        <f t="shared" si="17"/>
        <v>130250835</v>
      </c>
      <c r="BU42" s="112">
        <f t="shared" si="17"/>
        <v>142091820</v>
      </c>
      <c r="BV42" s="112">
        <f>$H$36*B39</f>
        <v>88504313.039999992</v>
      </c>
      <c r="BW42" s="112">
        <f t="shared" ref="BW42:CG42" si="18">$H$36*C39</f>
        <v>88504313.039999992</v>
      </c>
      <c r="BX42" s="112">
        <f t="shared" si="18"/>
        <v>95879672.460000008</v>
      </c>
      <c r="BY42" s="112">
        <f t="shared" si="18"/>
        <v>103255031.88000001</v>
      </c>
      <c r="BZ42" s="112">
        <f t="shared" si="18"/>
        <v>110630391.3</v>
      </c>
      <c r="CA42" s="112">
        <f t="shared" si="18"/>
        <v>118005750.72</v>
      </c>
      <c r="CB42" s="112">
        <f t="shared" si="18"/>
        <v>125381110.14000002</v>
      </c>
      <c r="CC42" s="112">
        <f t="shared" si="18"/>
        <v>125381110.14000002</v>
      </c>
      <c r="CD42" s="112">
        <f t="shared" si="18"/>
        <v>132756469.56</v>
      </c>
      <c r="CE42" s="112">
        <f t="shared" si="18"/>
        <v>147507188.40000001</v>
      </c>
      <c r="CF42" s="112">
        <f t="shared" si="18"/>
        <v>162257907.24000001</v>
      </c>
      <c r="CG42" s="112">
        <f t="shared" si="18"/>
        <v>177008626.07999998</v>
      </c>
      <c r="CH42" s="112">
        <f>$I$36*B39</f>
        <v>105385587.83999997</v>
      </c>
      <c r="CI42" s="112">
        <f t="shared" ref="CI42:CS42" si="19">$I$36*C39</f>
        <v>105385587.83999997</v>
      </c>
      <c r="CJ42" s="112">
        <f t="shared" si="19"/>
        <v>114167720.15999997</v>
      </c>
      <c r="CK42" s="112">
        <f t="shared" si="19"/>
        <v>122949852.47999997</v>
      </c>
      <c r="CL42" s="112">
        <f t="shared" si="19"/>
        <v>131731984.79999995</v>
      </c>
      <c r="CM42" s="112">
        <f t="shared" si="19"/>
        <v>140514117.11999997</v>
      </c>
      <c r="CN42" s="112">
        <f t="shared" si="19"/>
        <v>149296249.43999997</v>
      </c>
      <c r="CO42" s="112">
        <f t="shared" si="19"/>
        <v>149296249.43999997</v>
      </c>
      <c r="CP42" s="112">
        <f t="shared" si="19"/>
        <v>158078381.75999996</v>
      </c>
      <c r="CQ42" s="112">
        <f t="shared" si="19"/>
        <v>175642646.39999998</v>
      </c>
      <c r="CR42" s="112">
        <f t="shared" si="19"/>
        <v>193206911.03999996</v>
      </c>
      <c r="CS42" s="112">
        <f t="shared" si="19"/>
        <v>210771175.67999995</v>
      </c>
      <c r="CT42" s="112">
        <f>$J$36*B39</f>
        <v>125936596.07099997</v>
      </c>
      <c r="CU42" s="112">
        <f t="shared" ref="CU42:DE42" si="20">$J$36*C39</f>
        <v>125936596.07099997</v>
      </c>
      <c r="CV42" s="112">
        <f t="shared" si="20"/>
        <v>136431312.41024998</v>
      </c>
      <c r="CW42" s="112">
        <f t="shared" si="20"/>
        <v>146926028.74949998</v>
      </c>
      <c r="CX42" s="112">
        <f t="shared" si="20"/>
        <v>157420745.08874995</v>
      </c>
      <c r="CY42" s="112">
        <f t="shared" si="20"/>
        <v>167915461.42799994</v>
      </c>
      <c r="CZ42" s="112">
        <f t="shared" si="20"/>
        <v>178410177.76724997</v>
      </c>
      <c r="DA42" s="112">
        <f t="shared" si="20"/>
        <v>178410177.76724997</v>
      </c>
      <c r="DB42" s="112">
        <f t="shared" si="20"/>
        <v>188904894.10649994</v>
      </c>
      <c r="DC42" s="112">
        <f t="shared" si="20"/>
        <v>209894326.78499997</v>
      </c>
      <c r="DD42" s="112">
        <f t="shared" si="20"/>
        <v>230883759.46349993</v>
      </c>
      <c r="DE42" s="112">
        <f t="shared" si="20"/>
        <v>251873192.14199993</v>
      </c>
      <c r="DF42" s="112">
        <f>$K$36*B39</f>
        <v>143811467.77139997</v>
      </c>
      <c r="DG42" s="112">
        <f t="shared" ref="DG42:DQ42" si="21">$K$36*C39</f>
        <v>143811467.77139997</v>
      </c>
      <c r="DH42" s="112">
        <f t="shared" si="21"/>
        <v>155795756.75234997</v>
      </c>
      <c r="DI42" s="112">
        <f t="shared" si="21"/>
        <v>167780045.7333</v>
      </c>
      <c r="DJ42" s="112">
        <f t="shared" si="21"/>
        <v>179764334.71424997</v>
      </c>
      <c r="DK42" s="112">
        <f t="shared" si="21"/>
        <v>191748623.69519997</v>
      </c>
      <c r="DL42" s="112">
        <f t="shared" si="21"/>
        <v>203732912.67614996</v>
      </c>
      <c r="DM42" s="112">
        <f t="shared" si="21"/>
        <v>203732912.67614996</v>
      </c>
      <c r="DN42" s="112">
        <f t="shared" si="21"/>
        <v>215717201.65709996</v>
      </c>
      <c r="DO42" s="112">
        <f t="shared" si="21"/>
        <v>239685779.61899996</v>
      </c>
      <c r="DP42" s="112">
        <f t="shared" si="21"/>
        <v>263654357.58089995</v>
      </c>
      <c r="DQ42" s="127">
        <f t="shared" si="21"/>
        <v>287622935.54279995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Q28"/>
  <sheetViews>
    <sheetView workbookViewId="0">
      <pane xSplit="1" topLeftCell="B1" activePane="topRight" state="frozen"/>
      <selection activeCell="A13" sqref="A13"/>
      <selection pane="topRight" activeCell="B23" sqref="B23"/>
    </sheetView>
  </sheetViews>
  <sheetFormatPr defaultColWidth="12.6640625" defaultRowHeight="14.4" x14ac:dyDescent="0.3"/>
  <cols>
    <col min="1" max="1" width="49.5546875" customWidth="1"/>
    <col min="2" max="61" width="11.6640625" customWidth="1"/>
  </cols>
  <sheetData>
    <row r="1" spans="1:121" ht="18" x14ac:dyDescent="0.3">
      <c r="A1" s="36" t="s">
        <v>0</v>
      </c>
    </row>
    <row r="3" spans="1:121" ht="15.6" x14ac:dyDescent="0.3">
      <c r="A3" s="37" t="s">
        <v>158</v>
      </c>
    </row>
    <row r="4" spans="1:121" ht="16.2" thickBot="1" x14ac:dyDescent="0.35">
      <c r="A4" s="58"/>
    </row>
    <row r="5" spans="1:121" ht="18" customHeight="1" thickBot="1" x14ac:dyDescent="0.35">
      <c r="A5" s="59" t="s">
        <v>155</v>
      </c>
      <c r="B5" s="60" t="s">
        <v>25</v>
      </c>
      <c r="C5" s="60" t="s">
        <v>26</v>
      </c>
      <c r="D5" s="60" t="s">
        <v>27</v>
      </c>
      <c r="E5" s="61" t="s">
        <v>28</v>
      </c>
    </row>
    <row r="6" spans="1:121" ht="18" customHeight="1" thickBot="1" x14ac:dyDescent="0.35">
      <c r="A6" s="62" t="s">
        <v>136</v>
      </c>
      <c r="B6" s="63">
        <v>22593600</v>
      </c>
      <c r="C6" s="63">
        <v>25104000</v>
      </c>
      <c r="D6" s="63">
        <v>27614400</v>
      </c>
      <c r="E6" s="64">
        <v>30124800</v>
      </c>
    </row>
    <row r="7" spans="1:121" ht="16.2" thickBot="1" x14ac:dyDescent="0.35">
      <c r="A7" s="58"/>
    </row>
    <row r="8" spans="1:121" ht="18" customHeight="1" thickBot="1" x14ac:dyDescent="0.35">
      <c r="A8" s="59" t="s">
        <v>137</v>
      </c>
      <c r="B8" s="60" t="s">
        <v>138</v>
      </c>
      <c r="C8" s="60" t="s">
        <v>139</v>
      </c>
      <c r="D8" s="60" t="s">
        <v>140</v>
      </c>
      <c r="E8" s="60" t="s">
        <v>141</v>
      </c>
      <c r="F8" s="60" t="s">
        <v>142</v>
      </c>
      <c r="G8" s="61" t="s">
        <v>143</v>
      </c>
    </row>
    <row r="9" spans="1:121" ht="18" customHeight="1" x14ac:dyDescent="0.3">
      <c r="A9" s="65" t="s">
        <v>144</v>
      </c>
      <c r="B9" s="66">
        <v>0</v>
      </c>
      <c r="C9" s="66">
        <v>0.2</v>
      </c>
      <c r="D9" s="66">
        <v>0.3</v>
      </c>
      <c r="E9" s="66">
        <v>0.45</v>
      </c>
      <c r="F9" s="66">
        <v>0.05</v>
      </c>
      <c r="G9" s="67" t="str">
        <f>IF(SUM(B9:F9)=1,"ok","ошибка!")</f>
        <v>ok</v>
      </c>
    </row>
    <row r="10" spans="1:121" ht="18" customHeight="1" x14ac:dyDescent="0.3">
      <c r="A10" s="68" t="s">
        <v>145</v>
      </c>
      <c r="B10" s="69">
        <v>0.1</v>
      </c>
      <c r="C10" s="69">
        <v>0.2</v>
      </c>
      <c r="D10" s="69">
        <v>0.3</v>
      </c>
      <c r="E10" s="69">
        <v>0.35</v>
      </c>
      <c r="F10" s="69">
        <v>0.05</v>
      </c>
      <c r="G10" s="70" t="str">
        <f t="shared" ref="G10:G13" si="0">IF(SUM(B10:F10)=1,"ok","ошибка!")</f>
        <v>ok</v>
      </c>
    </row>
    <row r="11" spans="1:121" ht="18" customHeight="1" x14ac:dyDescent="0.3">
      <c r="A11" s="68" t="s">
        <v>146</v>
      </c>
      <c r="B11" s="69">
        <v>0.2</v>
      </c>
      <c r="C11" s="69">
        <v>0.25</v>
      </c>
      <c r="D11" s="69">
        <v>0.25</v>
      </c>
      <c r="E11" s="69">
        <v>0.25</v>
      </c>
      <c r="F11" s="69">
        <v>0.05</v>
      </c>
      <c r="G11" s="70" t="str">
        <f t="shared" si="0"/>
        <v>ok</v>
      </c>
    </row>
    <row r="12" spans="1:121" ht="18" customHeight="1" x14ac:dyDescent="0.3">
      <c r="A12" s="68" t="s">
        <v>156</v>
      </c>
      <c r="B12" s="69">
        <v>0.3</v>
      </c>
      <c r="C12" s="69">
        <v>0.25</v>
      </c>
      <c r="D12" s="69">
        <v>0.2</v>
      </c>
      <c r="E12" s="69">
        <v>0.2</v>
      </c>
      <c r="F12" s="69">
        <v>0.05</v>
      </c>
      <c r="G12" s="70" t="str">
        <f t="shared" si="0"/>
        <v>ok</v>
      </c>
    </row>
    <row r="13" spans="1:121" s="74" customFormat="1" ht="18" customHeight="1" thickBot="1" x14ac:dyDescent="0.35">
      <c r="A13" s="71" t="s">
        <v>157</v>
      </c>
      <c r="B13" s="72">
        <v>0.4</v>
      </c>
      <c r="C13" s="72">
        <v>0.25</v>
      </c>
      <c r="D13" s="72">
        <v>0.2</v>
      </c>
      <c r="E13" s="72">
        <v>0.1</v>
      </c>
      <c r="F13" s="72">
        <v>0.05</v>
      </c>
      <c r="G13" s="73" t="str">
        <f t="shared" si="0"/>
        <v>ok</v>
      </c>
    </row>
    <row r="14" spans="1:121" ht="16.2" thickBot="1" x14ac:dyDescent="0.35">
      <c r="A14" s="58"/>
    </row>
    <row r="15" spans="1:121" s="76" customFormat="1" ht="18" customHeight="1" thickBot="1" x14ac:dyDescent="0.35">
      <c r="A15" s="75" t="s">
        <v>147</v>
      </c>
      <c r="B15" s="100">
        <v>42005</v>
      </c>
      <c r="C15" s="100">
        <v>42036</v>
      </c>
      <c r="D15" s="100">
        <v>42064</v>
      </c>
      <c r="E15" s="100">
        <v>42095</v>
      </c>
      <c r="F15" s="100">
        <v>42125</v>
      </c>
      <c r="G15" s="100">
        <v>42156</v>
      </c>
      <c r="H15" s="100">
        <v>42186</v>
      </c>
      <c r="I15" s="100">
        <v>42217</v>
      </c>
      <c r="J15" s="100">
        <v>42248</v>
      </c>
      <c r="K15" s="100">
        <v>42278</v>
      </c>
      <c r="L15" s="100">
        <v>42309</v>
      </c>
      <c r="M15" s="100">
        <v>42339</v>
      </c>
      <c r="N15" s="100">
        <v>42370</v>
      </c>
      <c r="O15" s="100">
        <v>42401</v>
      </c>
      <c r="P15" s="100">
        <v>42430</v>
      </c>
      <c r="Q15" s="100">
        <v>42461</v>
      </c>
      <c r="R15" s="100">
        <v>42491</v>
      </c>
      <c r="S15" s="100">
        <v>42522</v>
      </c>
      <c r="T15" s="100">
        <v>42552</v>
      </c>
      <c r="U15" s="100">
        <v>42583</v>
      </c>
      <c r="V15" s="100">
        <v>42614</v>
      </c>
      <c r="W15" s="100">
        <v>42644</v>
      </c>
      <c r="X15" s="100">
        <v>42675</v>
      </c>
      <c r="Y15" s="100">
        <v>42705</v>
      </c>
      <c r="Z15" s="100">
        <v>42736</v>
      </c>
      <c r="AA15" s="100">
        <v>42767</v>
      </c>
      <c r="AB15" s="100">
        <v>42795</v>
      </c>
      <c r="AC15" s="100">
        <v>42826</v>
      </c>
      <c r="AD15" s="100">
        <v>42856</v>
      </c>
      <c r="AE15" s="100">
        <v>42887</v>
      </c>
      <c r="AF15" s="100">
        <v>42917</v>
      </c>
      <c r="AG15" s="100">
        <v>42948</v>
      </c>
      <c r="AH15" s="100">
        <v>42979</v>
      </c>
      <c r="AI15" s="100">
        <v>43009</v>
      </c>
      <c r="AJ15" s="100">
        <v>43040</v>
      </c>
      <c r="AK15" s="100">
        <v>43070</v>
      </c>
      <c r="AL15" s="100">
        <v>43101</v>
      </c>
      <c r="AM15" s="100">
        <v>43132</v>
      </c>
      <c r="AN15" s="100">
        <v>43160</v>
      </c>
      <c r="AO15" s="100">
        <v>43191</v>
      </c>
      <c r="AP15" s="100">
        <v>43221</v>
      </c>
      <c r="AQ15" s="100">
        <v>43252</v>
      </c>
      <c r="AR15" s="100">
        <v>43282</v>
      </c>
      <c r="AS15" s="100">
        <v>43313</v>
      </c>
      <c r="AT15" s="100">
        <v>43344</v>
      </c>
      <c r="AU15" s="100">
        <v>43374</v>
      </c>
      <c r="AV15" s="100">
        <v>43405</v>
      </c>
      <c r="AW15" s="100">
        <v>43435</v>
      </c>
      <c r="AX15" s="100">
        <v>43466</v>
      </c>
      <c r="AY15" s="100">
        <v>43497</v>
      </c>
      <c r="AZ15" s="100">
        <v>43525</v>
      </c>
      <c r="BA15" s="100">
        <v>43556</v>
      </c>
      <c r="BB15" s="100">
        <v>43586</v>
      </c>
      <c r="BC15" s="100">
        <v>43617</v>
      </c>
      <c r="BD15" s="100">
        <v>43647</v>
      </c>
      <c r="BE15" s="100">
        <v>43678</v>
      </c>
      <c r="BF15" s="100">
        <v>43709</v>
      </c>
      <c r="BG15" s="100">
        <v>43739</v>
      </c>
      <c r="BH15" s="100">
        <v>43770</v>
      </c>
      <c r="BI15" s="100">
        <v>43800</v>
      </c>
      <c r="BJ15" s="100">
        <v>43831</v>
      </c>
      <c r="BK15" s="100">
        <v>43862</v>
      </c>
      <c r="BL15" s="100">
        <v>43891</v>
      </c>
      <c r="BM15" s="100">
        <v>43922</v>
      </c>
      <c r="BN15" s="100">
        <v>43952</v>
      </c>
      <c r="BO15" s="100">
        <v>43983</v>
      </c>
      <c r="BP15" s="100">
        <v>44013</v>
      </c>
      <c r="BQ15" s="100">
        <v>44044</v>
      </c>
      <c r="BR15" s="100">
        <v>44075</v>
      </c>
      <c r="BS15" s="100">
        <v>44105</v>
      </c>
      <c r="BT15" s="100">
        <v>44136</v>
      </c>
      <c r="BU15" s="100">
        <v>44166</v>
      </c>
      <c r="BV15" s="100">
        <v>44197</v>
      </c>
      <c r="BW15" s="100">
        <v>44228</v>
      </c>
      <c r="BX15" s="100">
        <v>44256</v>
      </c>
      <c r="BY15" s="100">
        <v>44287</v>
      </c>
      <c r="BZ15" s="100">
        <v>44317</v>
      </c>
      <c r="CA15" s="100">
        <v>44348</v>
      </c>
      <c r="CB15" s="100">
        <v>44378</v>
      </c>
      <c r="CC15" s="100">
        <v>44409</v>
      </c>
      <c r="CD15" s="100">
        <v>44440</v>
      </c>
      <c r="CE15" s="100">
        <v>44470</v>
      </c>
      <c r="CF15" s="100">
        <v>44501</v>
      </c>
      <c r="CG15" s="100">
        <v>44531</v>
      </c>
      <c r="CH15" s="100">
        <v>44562</v>
      </c>
      <c r="CI15" s="100">
        <v>44593</v>
      </c>
      <c r="CJ15" s="100">
        <v>44621</v>
      </c>
      <c r="CK15" s="100">
        <v>44652</v>
      </c>
      <c r="CL15" s="100">
        <v>44682</v>
      </c>
      <c r="CM15" s="100">
        <v>44713</v>
      </c>
      <c r="CN15" s="100">
        <v>44743</v>
      </c>
      <c r="CO15" s="100">
        <v>44774</v>
      </c>
      <c r="CP15" s="100">
        <v>44805</v>
      </c>
      <c r="CQ15" s="100">
        <v>44835</v>
      </c>
      <c r="CR15" s="100">
        <v>44866</v>
      </c>
      <c r="CS15" s="100">
        <v>44896</v>
      </c>
      <c r="CT15" s="100">
        <v>44927</v>
      </c>
      <c r="CU15" s="100">
        <v>44958</v>
      </c>
      <c r="CV15" s="100">
        <v>44986</v>
      </c>
      <c r="CW15" s="100">
        <v>45017</v>
      </c>
      <c r="CX15" s="100">
        <v>45047</v>
      </c>
      <c r="CY15" s="100">
        <v>45078</v>
      </c>
      <c r="CZ15" s="100">
        <v>45108</v>
      </c>
      <c r="DA15" s="100">
        <v>45139</v>
      </c>
      <c r="DB15" s="100">
        <v>45170</v>
      </c>
      <c r="DC15" s="100">
        <v>45200</v>
      </c>
      <c r="DD15" s="100">
        <v>45231</v>
      </c>
      <c r="DE15" s="100">
        <v>45261</v>
      </c>
      <c r="DF15" s="100">
        <v>45292</v>
      </c>
      <c r="DG15" s="100">
        <v>45323</v>
      </c>
      <c r="DH15" s="100">
        <v>45352</v>
      </c>
      <c r="DI15" s="100">
        <v>45383</v>
      </c>
      <c r="DJ15" s="100">
        <v>45413</v>
      </c>
      <c r="DK15" s="100">
        <v>45444</v>
      </c>
      <c r="DL15" s="100">
        <v>45474</v>
      </c>
      <c r="DM15" s="100">
        <v>45505</v>
      </c>
      <c r="DN15" s="100">
        <v>45536</v>
      </c>
      <c r="DO15" s="100">
        <v>45566</v>
      </c>
      <c r="DP15" s="100">
        <v>45597</v>
      </c>
      <c r="DQ15" s="101">
        <v>45627</v>
      </c>
    </row>
    <row r="16" spans="1:121" s="4" customFormat="1" ht="18" customHeight="1" thickBot="1" x14ac:dyDescent="0.35">
      <c r="A16" s="77" t="s">
        <v>13</v>
      </c>
      <c r="B16" s="78">
        <f>B21</f>
        <v>26735760</v>
      </c>
      <c r="C16" s="78">
        <f t="shared" ref="C16:BN16" si="1">C21</f>
        <v>26484720</v>
      </c>
      <c r="D16" s="78">
        <f t="shared" si="1"/>
        <v>24350880</v>
      </c>
      <c r="E16" s="78">
        <f t="shared" si="1"/>
        <v>19706640</v>
      </c>
      <c r="F16" s="78">
        <f t="shared" si="1"/>
        <v>19926300</v>
      </c>
      <c r="G16" s="78">
        <f t="shared" si="1"/>
        <v>21416850</v>
      </c>
      <c r="H16" s="78">
        <f t="shared" si="1"/>
        <v>22985850</v>
      </c>
      <c r="I16" s="78">
        <f t="shared" si="1"/>
        <v>24554850</v>
      </c>
      <c r="J16" s="78">
        <f t="shared" si="1"/>
        <v>25810050</v>
      </c>
      <c r="K16" s="78">
        <f t="shared" si="1"/>
        <v>26908350</v>
      </c>
      <c r="L16" s="78">
        <f t="shared" si="1"/>
        <v>28085100</v>
      </c>
      <c r="M16" s="78">
        <f t="shared" si="1"/>
        <v>30360150</v>
      </c>
      <c r="N16" s="78">
        <f t="shared" si="1"/>
        <v>35910489.600000001</v>
      </c>
      <c r="O16" s="78">
        <f t="shared" si="1"/>
        <v>35871268.799999997</v>
      </c>
      <c r="P16" s="78">
        <f t="shared" si="1"/>
        <v>33823403.399999999</v>
      </c>
      <c r="Q16" s="78">
        <f t="shared" si="1"/>
        <v>26375564.399999999</v>
      </c>
      <c r="R16" s="78">
        <f t="shared" si="1"/>
        <v>26983554.000000004</v>
      </c>
      <c r="S16" s="78">
        <f t="shared" si="1"/>
        <v>28955429.100000001</v>
      </c>
      <c r="T16" s="78">
        <f t="shared" si="1"/>
        <v>31031087.100000005</v>
      </c>
      <c r="U16" s="78">
        <f t="shared" si="1"/>
        <v>32899179.300000004</v>
      </c>
      <c r="V16" s="78">
        <f t="shared" si="1"/>
        <v>34559705.699999996</v>
      </c>
      <c r="W16" s="78">
        <f t="shared" si="1"/>
        <v>36220232.100000001</v>
      </c>
      <c r="X16" s="78">
        <f t="shared" si="1"/>
        <v>38192107.199999996</v>
      </c>
      <c r="Y16" s="78">
        <f t="shared" si="1"/>
        <v>41409377.099999994</v>
      </c>
      <c r="Z16" s="78">
        <f t="shared" si="1"/>
        <v>46730137.272</v>
      </c>
      <c r="AA16" s="78">
        <f t="shared" si="1"/>
        <v>48010322.412</v>
      </c>
      <c r="AB16" s="78">
        <f t="shared" si="1"/>
        <v>43619361.707999997</v>
      </c>
      <c r="AC16" s="78">
        <f t="shared" si="1"/>
        <v>35979435.998999998</v>
      </c>
      <c r="AD16" s="78">
        <f t="shared" si="1"/>
        <v>37101529.413000003</v>
      </c>
      <c r="AE16" s="78">
        <f t="shared" si="1"/>
        <v>39741713.154000007</v>
      </c>
      <c r="AF16" s="78">
        <f t="shared" si="1"/>
        <v>42520853.934</v>
      </c>
      <c r="AG16" s="78">
        <f t="shared" si="1"/>
        <v>44744166.557999998</v>
      </c>
      <c r="AH16" s="78">
        <f t="shared" si="1"/>
        <v>46828522.143000014</v>
      </c>
      <c r="AI16" s="78">
        <f t="shared" si="1"/>
        <v>49468705.884000003</v>
      </c>
      <c r="AJ16" s="78">
        <f t="shared" si="1"/>
        <v>52803674.820000008</v>
      </c>
      <c r="AK16" s="78">
        <f t="shared" si="1"/>
        <v>57389257.107000001</v>
      </c>
      <c r="AL16" s="78">
        <f t="shared" si="1"/>
        <v>61120673.171999998</v>
      </c>
      <c r="AM16" s="78">
        <f t="shared" si="1"/>
        <v>58139236.350000001</v>
      </c>
      <c r="AN16" s="78">
        <f t="shared" si="1"/>
        <v>52704593.838</v>
      </c>
      <c r="AO16" s="78">
        <f t="shared" si="1"/>
        <v>46766743.685999997</v>
      </c>
      <c r="AP16" s="78">
        <f t="shared" si="1"/>
        <v>48218133.600000001</v>
      </c>
      <c r="AQ16" s="78">
        <f t="shared" si="1"/>
        <v>51586312.050000004</v>
      </c>
      <c r="AR16" s="78">
        <f t="shared" si="1"/>
        <v>55131763.050000004</v>
      </c>
      <c r="AS16" s="78">
        <f t="shared" si="1"/>
        <v>57613578.750000007</v>
      </c>
      <c r="AT16" s="78">
        <f t="shared" si="1"/>
        <v>60272667</v>
      </c>
      <c r="AU16" s="78">
        <f t="shared" si="1"/>
        <v>64172663.100000009</v>
      </c>
      <c r="AV16" s="78">
        <f t="shared" si="1"/>
        <v>68959021.949999988</v>
      </c>
      <c r="AW16" s="78">
        <f t="shared" si="1"/>
        <v>74986288.650000006</v>
      </c>
      <c r="AX16" s="78">
        <f t="shared" si="1"/>
        <v>76454281.800000012</v>
      </c>
      <c r="AY16" s="78">
        <f t="shared" si="1"/>
        <v>72253032.637500003</v>
      </c>
      <c r="AZ16" s="78">
        <f t="shared" si="1"/>
        <v>69962774.212499991</v>
      </c>
      <c r="BA16" s="78">
        <f t="shared" si="1"/>
        <v>61858827.590625003</v>
      </c>
      <c r="BB16" s="78">
        <f t="shared" si="1"/>
        <v>64313219.34375</v>
      </c>
      <c r="BC16" s="78">
        <f t="shared" si="1"/>
        <v>68708727.140625</v>
      </c>
      <c r="BD16" s="78">
        <f t="shared" si="1"/>
        <v>73335577.453125</v>
      </c>
      <c r="BE16" s="78">
        <f t="shared" si="1"/>
        <v>76111687.640625</v>
      </c>
      <c r="BF16" s="78">
        <f t="shared" si="1"/>
        <v>79581825.375</v>
      </c>
      <c r="BG16" s="78">
        <f t="shared" si="1"/>
        <v>85134045.75</v>
      </c>
      <c r="BH16" s="78">
        <f t="shared" si="1"/>
        <v>92305663.734375</v>
      </c>
      <c r="BI16" s="78">
        <f t="shared" si="1"/>
        <v>100633994.296875</v>
      </c>
      <c r="BJ16" s="78">
        <f t="shared" si="1"/>
        <v>89955473.15625</v>
      </c>
      <c r="BK16" s="78">
        <f t="shared" si="1"/>
        <v>83194644</v>
      </c>
      <c r="BL16" s="78">
        <f t="shared" si="1"/>
        <v>78951196.59375</v>
      </c>
      <c r="BM16" s="78">
        <f t="shared" si="1"/>
        <v>79262352</v>
      </c>
      <c r="BN16" s="78">
        <f t="shared" si="1"/>
        <v>82294845.75</v>
      </c>
      <c r="BO16" s="78">
        <f t="shared" ref="BO16:DQ16" si="2">BO21</f>
        <v>87919313.625</v>
      </c>
      <c r="BP16" s="78">
        <f t="shared" si="2"/>
        <v>93839806.125</v>
      </c>
      <c r="BQ16" s="78">
        <f t="shared" si="2"/>
        <v>97392101.625</v>
      </c>
      <c r="BR16" s="78">
        <f t="shared" si="2"/>
        <v>101832471</v>
      </c>
      <c r="BS16" s="78">
        <f t="shared" si="2"/>
        <v>108937062</v>
      </c>
      <c r="BT16" s="78">
        <f t="shared" si="2"/>
        <v>118113825.375</v>
      </c>
      <c r="BU16" s="78">
        <f t="shared" si="2"/>
        <v>128770711.875</v>
      </c>
      <c r="BV16" s="78">
        <f t="shared" si="2"/>
        <v>114144275.46599999</v>
      </c>
      <c r="BW16" s="78">
        <f t="shared" si="2"/>
        <v>104891743.476</v>
      </c>
      <c r="BX16" s="78">
        <f t="shared" si="2"/>
        <v>98900533.601999998</v>
      </c>
      <c r="BY16" s="78">
        <f t="shared" si="2"/>
        <v>98927815.779000014</v>
      </c>
      <c r="BZ16" s="78">
        <f t="shared" si="2"/>
        <v>102517495.93800001</v>
      </c>
      <c r="CA16" s="78">
        <f t="shared" si="2"/>
        <v>109524087.38700001</v>
      </c>
      <c r="CB16" s="78">
        <f t="shared" si="2"/>
        <v>116899446.80700001</v>
      </c>
      <c r="CC16" s="78">
        <f t="shared" si="2"/>
        <v>121324662.45900001</v>
      </c>
      <c r="CD16" s="78">
        <f t="shared" si="2"/>
        <v>126856182.02399999</v>
      </c>
      <c r="CE16" s="78">
        <f t="shared" si="2"/>
        <v>135706613.32800001</v>
      </c>
      <c r="CF16" s="78">
        <f t="shared" si="2"/>
        <v>147138420.42900002</v>
      </c>
      <c r="CG16" s="78">
        <f t="shared" si="2"/>
        <v>160414067.38499999</v>
      </c>
      <c r="CH16" s="78">
        <f t="shared" si="2"/>
        <v>140246515.42199999</v>
      </c>
      <c r="CI16" s="78">
        <f t="shared" si="2"/>
        <v>127503507.45599999</v>
      </c>
      <c r="CJ16" s="78">
        <f t="shared" si="2"/>
        <v>118904360.56199998</v>
      </c>
      <c r="CK16" s="78">
        <f t="shared" si="2"/>
        <v>118187978.68799996</v>
      </c>
      <c r="CL16" s="78">
        <f t="shared" si="2"/>
        <v>122071639.24799997</v>
      </c>
      <c r="CM16" s="78">
        <f t="shared" si="2"/>
        <v>130414664.95199998</v>
      </c>
      <c r="CN16" s="78">
        <f t="shared" si="2"/>
        <v>139196797.27199998</v>
      </c>
      <c r="CO16" s="78">
        <f t="shared" si="2"/>
        <v>144466076.66399997</v>
      </c>
      <c r="CP16" s="78">
        <f t="shared" si="2"/>
        <v>151052675.90399998</v>
      </c>
      <c r="CQ16" s="78">
        <f t="shared" si="2"/>
        <v>161591234.68799996</v>
      </c>
      <c r="CR16" s="78">
        <f t="shared" si="2"/>
        <v>175203539.78399998</v>
      </c>
      <c r="CS16" s="78">
        <f t="shared" si="2"/>
        <v>191011377.95999998</v>
      </c>
      <c r="CT16" s="78">
        <f t="shared" si="2"/>
        <v>167176998.28439996</v>
      </c>
      <c r="CU16" s="78">
        <f t="shared" si="2"/>
        <v>152115846.00614995</v>
      </c>
      <c r="CV16" s="78">
        <f t="shared" si="2"/>
        <v>141981456.31604996</v>
      </c>
      <c r="CW16" s="78">
        <f t="shared" si="2"/>
        <v>141197777.20766246</v>
      </c>
      <c r="CX16" s="78">
        <f t="shared" si="2"/>
        <v>145876557.11557499</v>
      </c>
      <c r="CY16" s="78">
        <f t="shared" si="2"/>
        <v>155846537.63786247</v>
      </c>
      <c r="CZ16" s="78">
        <f t="shared" si="2"/>
        <v>166341253.97711244</v>
      </c>
      <c r="DA16" s="78">
        <f t="shared" si="2"/>
        <v>172638083.78066248</v>
      </c>
      <c r="DB16" s="78">
        <f t="shared" si="2"/>
        <v>180509121.03509998</v>
      </c>
      <c r="DC16" s="78">
        <f t="shared" si="2"/>
        <v>193102780.64219993</v>
      </c>
      <c r="DD16" s="78">
        <f t="shared" si="2"/>
        <v>209369590.96803746</v>
      </c>
      <c r="DE16" s="78">
        <f t="shared" si="2"/>
        <v>228260080.37868744</v>
      </c>
      <c r="DF16" s="78">
        <f t="shared" si="2"/>
        <v>197104314.42058498</v>
      </c>
      <c r="DG16" s="78">
        <f t="shared" si="2"/>
        <v>177435184.76540998</v>
      </c>
      <c r="DH16" s="78">
        <f t="shared" si="2"/>
        <v>163764970.38544497</v>
      </c>
      <c r="DI16" s="78">
        <f t="shared" si="2"/>
        <v>161798057.41992751</v>
      </c>
      <c r="DJ16" s="78">
        <f t="shared" si="2"/>
        <v>166581616.83520499</v>
      </c>
      <c r="DK16" s="78">
        <f t="shared" si="2"/>
        <v>177966691.36710748</v>
      </c>
      <c r="DL16" s="78">
        <f t="shared" si="2"/>
        <v>189950980.34805748</v>
      </c>
      <c r="DM16" s="78">
        <f t="shared" si="2"/>
        <v>197141553.73662746</v>
      </c>
      <c r="DN16" s="78">
        <f t="shared" si="2"/>
        <v>206129770.47233996</v>
      </c>
      <c r="DO16" s="78">
        <f t="shared" si="2"/>
        <v>220510917.24947995</v>
      </c>
      <c r="DP16" s="78">
        <f t="shared" si="2"/>
        <v>239086565.16995248</v>
      </c>
      <c r="DQ16" s="79">
        <f t="shared" si="2"/>
        <v>260658285.33566248</v>
      </c>
    </row>
    <row r="18" spans="1:121" ht="15" thickBot="1" x14ac:dyDescent="0.35"/>
    <row r="19" spans="1:121" s="76" customFormat="1" ht="18" customHeight="1" thickBot="1" x14ac:dyDescent="0.35">
      <c r="A19" s="75" t="s">
        <v>148</v>
      </c>
      <c r="B19" s="100">
        <v>42005</v>
      </c>
      <c r="C19" s="100">
        <v>42036</v>
      </c>
      <c r="D19" s="100">
        <v>42064</v>
      </c>
      <c r="E19" s="100">
        <v>42095</v>
      </c>
      <c r="F19" s="100">
        <v>42125</v>
      </c>
      <c r="G19" s="100">
        <v>42156</v>
      </c>
      <c r="H19" s="100">
        <v>42186</v>
      </c>
      <c r="I19" s="100">
        <v>42217</v>
      </c>
      <c r="J19" s="100">
        <v>42248</v>
      </c>
      <c r="K19" s="100">
        <v>42278</v>
      </c>
      <c r="L19" s="100">
        <v>42309</v>
      </c>
      <c r="M19" s="100">
        <v>42339</v>
      </c>
      <c r="N19" s="100">
        <v>42370</v>
      </c>
      <c r="O19" s="100">
        <v>42401</v>
      </c>
      <c r="P19" s="100">
        <v>42430</v>
      </c>
      <c r="Q19" s="100">
        <v>42461</v>
      </c>
      <c r="R19" s="100">
        <v>42491</v>
      </c>
      <c r="S19" s="100">
        <v>42522</v>
      </c>
      <c r="T19" s="100">
        <v>42552</v>
      </c>
      <c r="U19" s="100">
        <v>42583</v>
      </c>
      <c r="V19" s="100">
        <v>42614</v>
      </c>
      <c r="W19" s="100">
        <v>42644</v>
      </c>
      <c r="X19" s="100">
        <v>42675</v>
      </c>
      <c r="Y19" s="100">
        <v>42705</v>
      </c>
      <c r="Z19" s="100">
        <v>42736</v>
      </c>
      <c r="AA19" s="100">
        <v>42767</v>
      </c>
      <c r="AB19" s="100">
        <v>42795</v>
      </c>
      <c r="AC19" s="100">
        <v>42826</v>
      </c>
      <c r="AD19" s="100">
        <v>42856</v>
      </c>
      <c r="AE19" s="100">
        <v>42887</v>
      </c>
      <c r="AF19" s="100">
        <v>42917</v>
      </c>
      <c r="AG19" s="100">
        <v>42948</v>
      </c>
      <c r="AH19" s="100">
        <v>42979</v>
      </c>
      <c r="AI19" s="100">
        <v>43009</v>
      </c>
      <c r="AJ19" s="100">
        <v>43040</v>
      </c>
      <c r="AK19" s="100">
        <v>43070</v>
      </c>
      <c r="AL19" s="100">
        <v>43101</v>
      </c>
      <c r="AM19" s="100">
        <v>43132</v>
      </c>
      <c r="AN19" s="100">
        <v>43160</v>
      </c>
      <c r="AO19" s="100">
        <v>43191</v>
      </c>
      <c r="AP19" s="100">
        <v>43221</v>
      </c>
      <c r="AQ19" s="100">
        <v>43252</v>
      </c>
      <c r="AR19" s="100">
        <v>43282</v>
      </c>
      <c r="AS19" s="100">
        <v>43313</v>
      </c>
      <c r="AT19" s="100">
        <v>43344</v>
      </c>
      <c r="AU19" s="100">
        <v>43374</v>
      </c>
      <c r="AV19" s="100">
        <v>43405</v>
      </c>
      <c r="AW19" s="100">
        <v>43435</v>
      </c>
      <c r="AX19" s="100">
        <v>43466</v>
      </c>
      <c r="AY19" s="100">
        <v>43497</v>
      </c>
      <c r="AZ19" s="100">
        <v>43525</v>
      </c>
      <c r="BA19" s="100">
        <v>43556</v>
      </c>
      <c r="BB19" s="100">
        <v>43586</v>
      </c>
      <c r="BC19" s="100">
        <v>43617</v>
      </c>
      <c r="BD19" s="100">
        <v>43647</v>
      </c>
      <c r="BE19" s="100">
        <v>43678</v>
      </c>
      <c r="BF19" s="100">
        <v>43709</v>
      </c>
      <c r="BG19" s="100">
        <v>43739</v>
      </c>
      <c r="BH19" s="100">
        <v>43770</v>
      </c>
      <c r="BI19" s="100">
        <v>43800</v>
      </c>
      <c r="BJ19" s="100">
        <v>43831</v>
      </c>
      <c r="BK19" s="100">
        <v>43862</v>
      </c>
      <c r="BL19" s="100">
        <v>43891</v>
      </c>
      <c r="BM19" s="100">
        <v>43922</v>
      </c>
      <c r="BN19" s="100">
        <v>43952</v>
      </c>
      <c r="BO19" s="100">
        <v>43983</v>
      </c>
      <c r="BP19" s="100">
        <v>44013</v>
      </c>
      <c r="BQ19" s="100">
        <v>44044</v>
      </c>
      <c r="BR19" s="100">
        <v>44075</v>
      </c>
      <c r="BS19" s="100">
        <v>44105</v>
      </c>
      <c r="BT19" s="100">
        <v>44136</v>
      </c>
      <c r="BU19" s="100">
        <v>44166</v>
      </c>
      <c r="BV19" s="100">
        <v>44197</v>
      </c>
      <c r="BW19" s="100">
        <v>44228</v>
      </c>
      <c r="BX19" s="100">
        <v>44256</v>
      </c>
      <c r="BY19" s="100">
        <v>44287</v>
      </c>
      <c r="BZ19" s="100">
        <v>44317</v>
      </c>
      <c r="CA19" s="100">
        <v>44348</v>
      </c>
      <c r="CB19" s="100">
        <v>44378</v>
      </c>
      <c r="CC19" s="100">
        <v>44409</v>
      </c>
      <c r="CD19" s="100">
        <v>44440</v>
      </c>
      <c r="CE19" s="100">
        <v>44470</v>
      </c>
      <c r="CF19" s="100">
        <v>44501</v>
      </c>
      <c r="CG19" s="100">
        <v>44531</v>
      </c>
      <c r="CH19" s="100">
        <v>44562</v>
      </c>
      <c r="CI19" s="100">
        <v>44593</v>
      </c>
      <c r="CJ19" s="100">
        <v>44621</v>
      </c>
      <c r="CK19" s="100">
        <v>44652</v>
      </c>
      <c r="CL19" s="100">
        <v>44682</v>
      </c>
      <c r="CM19" s="100">
        <v>44713</v>
      </c>
      <c r="CN19" s="100">
        <v>44743</v>
      </c>
      <c r="CO19" s="100">
        <v>44774</v>
      </c>
      <c r="CP19" s="100">
        <v>44805</v>
      </c>
      <c r="CQ19" s="100">
        <v>44835</v>
      </c>
      <c r="CR19" s="100">
        <v>44866</v>
      </c>
      <c r="CS19" s="100">
        <v>44896</v>
      </c>
      <c r="CT19" s="100">
        <v>44927</v>
      </c>
      <c r="CU19" s="100">
        <v>44958</v>
      </c>
      <c r="CV19" s="100">
        <v>44986</v>
      </c>
      <c r="CW19" s="100">
        <v>45017</v>
      </c>
      <c r="CX19" s="100">
        <v>45047</v>
      </c>
      <c r="CY19" s="100">
        <v>45078</v>
      </c>
      <c r="CZ19" s="100">
        <v>45108</v>
      </c>
      <c r="DA19" s="100">
        <v>45139</v>
      </c>
      <c r="DB19" s="100">
        <v>45170</v>
      </c>
      <c r="DC19" s="100">
        <v>45200</v>
      </c>
      <c r="DD19" s="100">
        <v>45231</v>
      </c>
      <c r="DE19" s="100">
        <v>45261</v>
      </c>
      <c r="DF19" s="100">
        <v>45292</v>
      </c>
      <c r="DG19" s="100">
        <v>45323</v>
      </c>
      <c r="DH19" s="100">
        <v>45352</v>
      </c>
      <c r="DI19" s="100">
        <v>45383</v>
      </c>
      <c r="DJ19" s="100">
        <v>45413</v>
      </c>
      <c r="DK19" s="100">
        <v>45444</v>
      </c>
      <c r="DL19" s="100">
        <v>45474</v>
      </c>
      <c r="DM19" s="100">
        <v>45505</v>
      </c>
      <c r="DN19" s="100">
        <v>45536</v>
      </c>
      <c r="DO19" s="100">
        <v>45566</v>
      </c>
      <c r="DP19" s="100">
        <v>45597</v>
      </c>
      <c r="DQ19" s="101">
        <v>45627</v>
      </c>
    </row>
    <row r="20" spans="1:121" s="7" customFormat="1" ht="18" customHeight="1" x14ac:dyDescent="0.3">
      <c r="A20" s="143" t="s">
        <v>149</v>
      </c>
      <c r="B20" s="80">
        <f>'Модель продаж'!B42</f>
        <v>18828000</v>
      </c>
      <c r="C20" s="80">
        <f>'Модель продаж'!C42</f>
        <v>18828000</v>
      </c>
      <c r="D20" s="80">
        <f>'Модель продаж'!D42</f>
        <v>20397000</v>
      </c>
      <c r="E20" s="80">
        <f>'Модель продаж'!E42</f>
        <v>21966000.000000004</v>
      </c>
      <c r="F20" s="80">
        <f>'Модель продаж'!F42</f>
        <v>23535000</v>
      </c>
      <c r="G20" s="80">
        <f>'Модель продаж'!G42</f>
        <v>25104000</v>
      </c>
      <c r="H20" s="80">
        <f>'Модель продаж'!H42</f>
        <v>26673000.000000004</v>
      </c>
      <c r="I20" s="80">
        <f>'Модель продаж'!I42</f>
        <v>26673000.000000004</v>
      </c>
      <c r="J20" s="80">
        <f>'Модель продаж'!J42</f>
        <v>28242000</v>
      </c>
      <c r="K20" s="80">
        <f>'Модель продаж'!K42</f>
        <v>31380000</v>
      </c>
      <c r="L20" s="80">
        <f>'Модель продаж'!L42</f>
        <v>34518000</v>
      </c>
      <c r="M20" s="80">
        <f>'Модель продаж'!M42</f>
        <v>37656000</v>
      </c>
      <c r="N20" s="81">
        <f>'Модель продаж'!N42</f>
        <v>24907896</v>
      </c>
      <c r="O20" s="81">
        <f>'Модель продаж'!O42</f>
        <v>24907896</v>
      </c>
      <c r="P20" s="81">
        <f>'Модель продаж'!P42</f>
        <v>26983554</v>
      </c>
      <c r="Q20" s="81">
        <f>'Модель продаж'!Q42</f>
        <v>29059212.000000004</v>
      </c>
      <c r="R20" s="81">
        <f>'Модель продаж'!R42</f>
        <v>31134870</v>
      </c>
      <c r="S20" s="81">
        <f>'Модель продаж'!S42</f>
        <v>33210528</v>
      </c>
      <c r="T20" s="81">
        <f>'Модель продаж'!T42</f>
        <v>35286186</v>
      </c>
      <c r="U20" s="81">
        <f>'Модель продаж'!U42</f>
        <v>35286186</v>
      </c>
      <c r="V20" s="81">
        <f>'Модель продаж'!V42</f>
        <v>37361844</v>
      </c>
      <c r="W20" s="81">
        <f>'Модель продаж'!W42</f>
        <v>41513160</v>
      </c>
      <c r="X20" s="81">
        <f>'Модель продаж'!X42</f>
        <v>45664476</v>
      </c>
      <c r="Y20" s="81">
        <f>'Модель продаж'!Y42</f>
        <v>49815792</v>
      </c>
      <c r="Z20" s="80">
        <f>'Модель продаж'!Z42</f>
        <v>33349689.359999999</v>
      </c>
      <c r="AA20" s="80">
        <f>'Модель продаж'!AA42</f>
        <v>33349689.359999999</v>
      </c>
      <c r="AB20" s="80">
        <f>'Модель продаж'!AB42</f>
        <v>36128830.140000001</v>
      </c>
      <c r="AC20" s="80">
        <f>'Модель продаж'!AC42</f>
        <v>38907970.920000002</v>
      </c>
      <c r="AD20" s="80">
        <f>'Модель продаж'!AD42</f>
        <v>41687111.699999996</v>
      </c>
      <c r="AE20" s="80">
        <f>'Модель продаж'!AE42</f>
        <v>44466252.480000004</v>
      </c>
      <c r="AF20" s="80">
        <f>'Модель продаж'!AF42</f>
        <v>47245393.260000005</v>
      </c>
      <c r="AG20" s="80">
        <f>'Модель продаж'!AG42</f>
        <v>47245393.260000005</v>
      </c>
      <c r="AH20" s="80">
        <f>'Модель продаж'!AH42</f>
        <v>50024534.039999999</v>
      </c>
      <c r="AI20" s="80">
        <f>'Модель продаж'!AI42</f>
        <v>55582815.600000001</v>
      </c>
      <c r="AJ20" s="80">
        <f>'Модель продаж'!AJ42</f>
        <v>61141097.160000004</v>
      </c>
      <c r="AK20" s="80">
        <f>'Модель продаж'!AK42</f>
        <v>66699378.719999999</v>
      </c>
      <c r="AL20" s="81">
        <f>'Модель продаж'!AL42</f>
        <v>42545412</v>
      </c>
      <c r="AM20" s="81">
        <f>'Модель продаж'!AM42</f>
        <v>42545412</v>
      </c>
      <c r="AN20" s="81">
        <f>'Модель продаж'!AN42</f>
        <v>46090863</v>
      </c>
      <c r="AO20" s="81">
        <f>'Модель продаж'!AO42</f>
        <v>49636314.000000007</v>
      </c>
      <c r="AP20" s="81">
        <f>'Модель продаж'!AP42</f>
        <v>53181765</v>
      </c>
      <c r="AQ20" s="81">
        <f>'Модель продаж'!AQ42</f>
        <v>56727216</v>
      </c>
      <c r="AR20" s="81">
        <f>'Модель продаж'!AR42</f>
        <v>60272667.000000007</v>
      </c>
      <c r="AS20" s="81">
        <f>'Модель продаж'!AS42</f>
        <v>60272667.000000007</v>
      </c>
      <c r="AT20" s="81">
        <f>'Модель продаж'!AT42</f>
        <v>63818118</v>
      </c>
      <c r="AU20" s="81">
        <f>'Модель продаж'!AU42</f>
        <v>70909020</v>
      </c>
      <c r="AV20" s="81">
        <f>'Модель продаж'!AV42</f>
        <v>77999922</v>
      </c>
      <c r="AW20" s="81">
        <f>'Модель продаж'!AW42</f>
        <v>85090824</v>
      </c>
      <c r="AX20" s="80">
        <f>'Модель продаж'!AX42</f>
        <v>55522203.75</v>
      </c>
      <c r="AY20" s="80">
        <f>'Модель продаж'!AY42</f>
        <v>55522203.75</v>
      </c>
      <c r="AZ20" s="80">
        <f>'Модель продаж'!AZ42</f>
        <v>60149054.0625</v>
      </c>
      <c r="BA20" s="80">
        <f>'Модель продаж'!BA42</f>
        <v>64775904.375000007</v>
      </c>
      <c r="BB20" s="80">
        <f>'Модель продаж'!BB42</f>
        <v>69402754.6875</v>
      </c>
      <c r="BC20" s="80">
        <f>'Модель продаж'!BC42</f>
        <v>74029605</v>
      </c>
      <c r="BD20" s="80">
        <f>'Модель продаж'!BD42</f>
        <v>78656455.3125</v>
      </c>
      <c r="BE20" s="80">
        <f>'Модель продаж'!BE42</f>
        <v>78656455.3125</v>
      </c>
      <c r="BF20" s="80">
        <f>'Модель продаж'!BF42</f>
        <v>83283305.625</v>
      </c>
      <c r="BG20" s="80">
        <f>'Модель продаж'!BG42</f>
        <v>92537006.25</v>
      </c>
      <c r="BH20" s="80">
        <f>'Модель продаж'!BH42</f>
        <v>101790706.875</v>
      </c>
      <c r="BI20" s="80">
        <f>'Модель продаж'!BI42</f>
        <v>111044407.5</v>
      </c>
      <c r="BJ20" s="80">
        <f>'Модель продаж'!BJ42</f>
        <v>71045910</v>
      </c>
      <c r="BK20" s="80">
        <f>'Модель продаж'!BK42</f>
        <v>71045910</v>
      </c>
      <c r="BL20" s="80">
        <f>'Модель продаж'!BL42</f>
        <v>76966402.5</v>
      </c>
      <c r="BM20" s="80">
        <f>'Модель продаж'!BM42</f>
        <v>82886895.000000015</v>
      </c>
      <c r="BN20" s="80">
        <f>'Модель продаж'!BN42</f>
        <v>88807387.5</v>
      </c>
      <c r="BO20" s="80">
        <f>'Модель продаж'!BO42</f>
        <v>94727880</v>
      </c>
      <c r="BP20" s="80">
        <f>'Модель продаж'!BP42</f>
        <v>100648372.5</v>
      </c>
      <c r="BQ20" s="80">
        <f>'Модель продаж'!BQ42</f>
        <v>100648372.5</v>
      </c>
      <c r="BR20" s="80">
        <f>'Модель продаж'!BR42</f>
        <v>106568865</v>
      </c>
      <c r="BS20" s="80">
        <f>'Модель продаж'!BS42</f>
        <v>118409850</v>
      </c>
      <c r="BT20" s="80">
        <f>'Модель продаж'!BT42</f>
        <v>130250835</v>
      </c>
      <c r="BU20" s="80">
        <f>'Модель продаж'!BU42</f>
        <v>142091820</v>
      </c>
      <c r="BV20" s="80">
        <f>'Модель продаж'!BV42</f>
        <v>88504313.039999992</v>
      </c>
      <c r="BW20" s="80">
        <f>'Модель продаж'!BW42</f>
        <v>88504313.039999992</v>
      </c>
      <c r="BX20" s="80">
        <f>'Модель продаж'!BX42</f>
        <v>95879672.460000008</v>
      </c>
      <c r="BY20" s="80">
        <f>'Модель продаж'!BY42</f>
        <v>103255031.88000001</v>
      </c>
      <c r="BZ20" s="80">
        <f>'Модель продаж'!BZ42</f>
        <v>110630391.3</v>
      </c>
      <c r="CA20" s="80">
        <f>'Модель продаж'!CA42</f>
        <v>118005750.72</v>
      </c>
      <c r="CB20" s="80">
        <f>'Модель продаж'!CB42</f>
        <v>125381110.14000002</v>
      </c>
      <c r="CC20" s="80">
        <f>'Модель продаж'!CC42</f>
        <v>125381110.14000002</v>
      </c>
      <c r="CD20" s="80">
        <f>'Модель продаж'!CD42</f>
        <v>132756469.56</v>
      </c>
      <c r="CE20" s="80">
        <f>'Модель продаж'!CE42</f>
        <v>147507188.40000001</v>
      </c>
      <c r="CF20" s="80">
        <f>'Модель продаж'!CF42</f>
        <v>162257907.24000001</v>
      </c>
      <c r="CG20" s="80">
        <f>'Модель продаж'!CG42</f>
        <v>177008626.07999998</v>
      </c>
      <c r="CH20" s="80">
        <f>'Модель продаж'!CH42</f>
        <v>105385587.83999997</v>
      </c>
      <c r="CI20" s="80">
        <f>'Модель продаж'!CI42</f>
        <v>105385587.83999997</v>
      </c>
      <c r="CJ20" s="80">
        <f>'Модель продаж'!CJ42</f>
        <v>114167720.15999997</v>
      </c>
      <c r="CK20" s="80">
        <f>'Модель продаж'!CK42</f>
        <v>122949852.47999997</v>
      </c>
      <c r="CL20" s="80">
        <f>'Модель продаж'!CL42</f>
        <v>131731984.79999995</v>
      </c>
      <c r="CM20" s="80">
        <f>'Модель продаж'!CM42</f>
        <v>140514117.11999997</v>
      </c>
      <c r="CN20" s="80">
        <f>'Модель продаж'!CN42</f>
        <v>149296249.43999997</v>
      </c>
      <c r="CO20" s="80">
        <f>'Модель продаж'!CO42</f>
        <v>149296249.43999997</v>
      </c>
      <c r="CP20" s="80">
        <f>'Модель продаж'!CP42</f>
        <v>158078381.75999996</v>
      </c>
      <c r="CQ20" s="80">
        <f>'Модель продаж'!CQ42</f>
        <v>175642646.39999998</v>
      </c>
      <c r="CR20" s="80">
        <f>'Модель продаж'!CR42</f>
        <v>193206911.03999996</v>
      </c>
      <c r="CS20" s="80">
        <f>'Модель продаж'!CS42</f>
        <v>210771175.67999995</v>
      </c>
      <c r="CT20" s="80">
        <f>'Модель продаж'!CT42</f>
        <v>125936596.07099997</v>
      </c>
      <c r="CU20" s="80">
        <f>'Модель продаж'!CU42</f>
        <v>125936596.07099997</v>
      </c>
      <c r="CV20" s="80">
        <f>'Модель продаж'!CV42</f>
        <v>136431312.41024998</v>
      </c>
      <c r="CW20" s="80">
        <f>'Модель продаж'!CW42</f>
        <v>146926028.74949998</v>
      </c>
      <c r="CX20" s="80">
        <f>'Модель продаж'!CX42</f>
        <v>157420745.08874995</v>
      </c>
      <c r="CY20" s="80">
        <f>'Модель продаж'!CY42</f>
        <v>167915461.42799994</v>
      </c>
      <c r="CZ20" s="80">
        <f>'Модель продаж'!CZ42</f>
        <v>178410177.76724997</v>
      </c>
      <c r="DA20" s="80">
        <f>'Модель продаж'!DA42</f>
        <v>178410177.76724997</v>
      </c>
      <c r="DB20" s="80">
        <f>'Модель продаж'!DB42</f>
        <v>188904894.10649994</v>
      </c>
      <c r="DC20" s="80">
        <f>'Модель продаж'!DC42</f>
        <v>209894326.78499997</v>
      </c>
      <c r="DD20" s="80">
        <f>'Модель продаж'!DD42</f>
        <v>230883759.46349993</v>
      </c>
      <c r="DE20" s="80">
        <f>'Модель продаж'!DE42</f>
        <v>251873192.14199993</v>
      </c>
      <c r="DF20" s="80">
        <f>'Модель продаж'!DF42</f>
        <v>143811467.77139997</v>
      </c>
      <c r="DG20" s="80">
        <f>'Модель продаж'!DG42</f>
        <v>143811467.77139997</v>
      </c>
      <c r="DH20" s="80">
        <f>'Модель продаж'!DH42</f>
        <v>155795756.75234997</v>
      </c>
      <c r="DI20" s="80">
        <f>'Модель продаж'!DI42</f>
        <v>167780045.7333</v>
      </c>
      <c r="DJ20" s="80">
        <f>'Модель продаж'!DJ42</f>
        <v>179764334.71424997</v>
      </c>
      <c r="DK20" s="80">
        <f>'Модель продаж'!DK42</f>
        <v>191748623.69519997</v>
      </c>
      <c r="DL20" s="80">
        <f>'Модель продаж'!DL42</f>
        <v>203732912.67614996</v>
      </c>
      <c r="DM20" s="80">
        <f>'Модель продаж'!DM42</f>
        <v>203732912.67614996</v>
      </c>
      <c r="DN20" s="80">
        <f>'Модель продаж'!DN42</f>
        <v>215717201.65709996</v>
      </c>
      <c r="DO20" s="80">
        <f>'Модель продаж'!DO42</f>
        <v>239685779.61899996</v>
      </c>
      <c r="DP20" s="80">
        <f>'Модель продаж'!DP42</f>
        <v>263654357.58089995</v>
      </c>
      <c r="DQ20" s="102">
        <f>'Модель продаж'!DQ42</f>
        <v>287622935.54279995</v>
      </c>
    </row>
    <row r="21" spans="1:121" s="82" customFormat="1" ht="18" customHeight="1" x14ac:dyDescent="0.3">
      <c r="A21" s="144" t="s">
        <v>150</v>
      </c>
      <c r="B21" s="5">
        <f>SUM(B22:B26)</f>
        <v>26735760</v>
      </c>
      <c r="C21" s="5">
        <f t="shared" ref="C21:BN21" si="3">SUM(C22:C26)</f>
        <v>26484720</v>
      </c>
      <c r="D21" s="5">
        <f t="shared" si="3"/>
        <v>24350880</v>
      </c>
      <c r="E21" s="5">
        <f t="shared" si="3"/>
        <v>19706640</v>
      </c>
      <c r="F21" s="5">
        <f t="shared" si="3"/>
        <v>19926300</v>
      </c>
      <c r="G21" s="5">
        <f t="shared" si="3"/>
        <v>21416850</v>
      </c>
      <c r="H21" s="5">
        <f t="shared" si="3"/>
        <v>22985850</v>
      </c>
      <c r="I21" s="5">
        <f t="shared" si="3"/>
        <v>24554850</v>
      </c>
      <c r="J21" s="5">
        <f t="shared" si="3"/>
        <v>25810050</v>
      </c>
      <c r="K21" s="5">
        <f t="shared" si="3"/>
        <v>26908350</v>
      </c>
      <c r="L21" s="5">
        <f t="shared" si="3"/>
        <v>28085100</v>
      </c>
      <c r="M21" s="5">
        <f t="shared" si="3"/>
        <v>30360150</v>
      </c>
      <c r="N21" s="5">
        <f t="shared" si="3"/>
        <v>35910489.600000001</v>
      </c>
      <c r="O21" s="5">
        <f t="shared" si="3"/>
        <v>35871268.799999997</v>
      </c>
      <c r="P21" s="5">
        <f t="shared" si="3"/>
        <v>33823403.399999999</v>
      </c>
      <c r="Q21" s="5">
        <f t="shared" si="3"/>
        <v>26375564.399999999</v>
      </c>
      <c r="R21" s="5">
        <f t="shared" si="3"/>
        <v>26983554.000000004</v>
      </c>
      <c r="S21" s="5">
        <f t="shared" si="3"/>
        <v>28955429.100000001</v>
      </c>
      <c r="T21" s="5">
        <f t="shared" si="3"/>
        <v>31031087.100000005</v>
      </c>
      <c r="U21" s="5">
        <f t="shared" si="3"/>
        <v>32899179.300000004</v>
      </c>
      <c r="V21" s="5">
        <f t="shared" si="3"/>
        <v>34559705.699999996</v>
      </c>
      <c r="W21" s="5">
        <f t="shared" si="3"/>
        <v>36220232.100000001</v>
      </c>
      <c r="X21" s="5">
        <f t="shared" si="3"/>
        <v>38192107.199999996</v>
      </c>
      <c r="Y21" s="5">
        <f t="shared" si="3"/>
        <v>41409377.099999994</v>
      </c>
      <c r="Z21" s="5">
        <f t="shared" si="3"/>
        <v>46730137.272</v>
      </c>
      <c r="AA21" s="5">
        <f t="shared" si="3"/>
        <v>48010322.412</v>
      </c>
      <c r="AB21" s="5">
        <f t="shared" si="3"/>
        <v>43619361.707999997</v>
      </c>
      <c r="AC21" s="5">
        <f t="shared" si="3"/>
        <v>35979435.998999998</v>
      </c>
      <c r="AD21" s="5">
        <f t="shared" si="3"/>
        <v>37101529.413000003</v>
      </c>
      <c r="AE21" s="5">
        <f t="shared" si="3"/>
        <v>39741713.154000007</v>
      </c>
      <c r="AF21" s="5">
        <f t="shared" si="3"/>
        <v>42520853.934</v>
      </c>
      <c r="AG21" s="5">
        <f t="shared" si="3"/>
        <v>44744166.557999998</v>
      </c>
      <c r="AH21" s="5">
        <f t="shared" si="3"/>
        <v>46828522.143000014</v>
      </c>
      <c r="AI21" s="5">
        <f t="shared" si="3"/>
        <v>49468705.884000003</v>
      </c>
      <c r="AJ21" s="5">
        <f t="shared" si="3"/>
        <v>52803674.820000008</v>
      </c>
      <c r="AK21" s="5">
        <f t="shared" si="3"/>
        <v>57389257.107000001</v>
      </c>
      <c r="AL21" s="5">
        <f t="shared" si="3"/>
        <v>61120673.171999998</v>
      </c>
      <c r="AM21" s="5">
        <f t="shared" si="3"/>
        <v>58139236.350000001</v>
      </c>
      <c r="AN21" s="5">
        <f t="shared" si="3"/>
        <v>52704593.838</v>
      </c>
      <c r="AO21" s="5">
        <f t="shared" si="3"/>
        <v>46766743.685999997</v>
      </c>
      <c r="AP21" s="5">
        <f t="shared" si="3"/>
        <v>48218133.600000001</v>
      </c>
      <c r="AQ21" s="5">
        <f t="shared" si="3"/>
        <v>51586312.050000004</v>
      </c>
      <c r="AR21" s="5">
        <f t="shared" si="3"/>
        <v>55131763.050000004</v>
      </c>
      <c r="AS21" s="5">
        <f t="shared" si="3"/>
        <v>57613578.750000007</v>
      </c>
      <c r="AT21" s="5">
        <f t="shared" si="3"/>
        <v>60272667</v>
      </c>
      <c r="AU21" s="5">
        <f t="shared" si="3"/>
        <v>64172663.100000009</v>
      </c>
      <c r="AV21" s="5">
        <f t="shared" si="3"/>
        <v>68959021.949999988</v>
      </c>
      <c r="AW21" s="5">
        <f t="shared" si="3"/>
        <v>74986288.650000006</v>
      </c>
      <c r="AX21" s="5">
        <f t="shared" si="3"/>
        <v>76454281.800000012</v>
      </c>
      <c r="AY21" s="5">
        <f t="shared" si="3"/>
        <v>72253032.637500003</v>
      </c>
      <c r="AZ21" s="5">
        <f t="shared" si="3"/>
        <v>69962774.212499991</v>
      </c>
      <c r="BA21" s="5">
        <f t="shared" si="3"/>
        <v>61858827.590625003</v>
      </c>
      <c r="BB21" s="5">
        <f t="shared" si="3"/>
        <v>64313219.34375</v>
      </c>
      <c r="BC21" s="5">
        <f t="shared" si="3"/>
        <v>68708727.140625</v>
      </c>
      <c r="BD21" s="5">
        <f t="shared" si="3"/>
        <v>73335577.453125</v>
      </c>
      <c r="BE21" s="5">
        <f t="shared" si="3"/>
        <v>76111687.640625</v>
      </c>
      <c r="BF21" s="5">
        <f t="shared" si="3"/>
        <v>79581825.375</v>
      </c>
      <c r="BG21" s="5">
        <f t="shared" si="3"/>
        <v>85134045.75</v>
      </c>
      <c r="BH21" s="5">
        <f t="shared" si="3"/>
        <v>92305663.734375</v>
      </c>
      <c r="BI21" s="5">
        <f t="shared" si="3"/>
        <v>100633994.296875</v>
      </c>
      <c r="BJ21" s="5">
        <f t="shared" si="3"/>
        <v>89955473.15625</v>
      </c>
      <c r="BK21" s="5">
        <f t="shared" si="3"/>
        <v>83194644</v>
      </c>
      <c r="BL21" s="5">
        <f t="shared" si="3"/>
        <v>78951196.59375</v>
      </c>
      <c r="BM21" s="5">
        <f t="shared" si="3"/>
        <v>79262352</v>
      </c>
      <c r="BN21" s="5">
        <f t="shared" si="3"/>
        <v>82294845.75</v>
      </c>
      <c r="BO21" s="5">
        <f t="shared" ref="BO21:DQ21" si="4">SUM(BO22:BO26)</f>
        <v>87919313.625</v>
      </c>
      <c r="BP21" s="5">
        <f t="shared" si="4"/>
        <v>93839806.125</v>
      </c>
      <c r="BQ21" s="5">
        <f t="shared" si="4"/>
        <v>97392101.625</v>
      </c>
      <c r="BR21" s="5">
        <f t="shared" si="4"/>
        <v>101832471</v>
      </c>
      <c r="BS21" s="5">
        <f t="shared" si="4"/>
        <v>108937062</v>
      </c>
      <c r="BT21" s="5">
        <f t="shared" si="4"/>
        <v>118113825.375</v>
      </c>
      <c r="BU21" s="5">
        <f t="shared" si="4"/>
        <v>128770711.875</v>
      </c>
      <c r="BV21" s="5">
        <f t="shared" si="4"/>
        <v>114144275.46599999</v>
      </c>
      <c r="BW21" s="5">
        <f t="shared" si="4"/>
        <v>104891743.476</v>
      </c>
      <c r="BX21" s="5">
        <f t="shared" si="4"/>
        <v>98900533.601999998</v>
      </c>
      <c r="BY21" s="5">
        <f t="shared" si="4"/>
        <v>98927815.779000014</v>
      </c>
      <c r="BZ21" s="5">
        <f t="shared" si="4"/>
        <v>102517495.93800001</v>
      </c>
      <c r="CA21" s="5">
        <f t="shared" si="4"/>
        <v>109524087.38700001</v>
      </c>
      <c r="CB21" s="5">
        <f t="shared" si="4"/>
        <v>116899446.80700001</v>
      </c>
      <c r="CC21" s="5">
        <f t="shared" si="4"/>
        <v>121324662.45900001</v>
      </c>
      <c r="CD21" s="5">
        <f t="shared" si="4"/>
        <v>126856182.02399999</v>
      </c>
      <c r="CE21" s="5">
        <f t="shared" si="4"/>
        <v>135706613.32800001</v>
      </c>
      <c r="CF21" s="5">
        <f t="shared" si="4"/>
        <v>147138420.42900002</v>
      </c>
      <c r="CG21" s="5">
        <f t="shared" si="4"/>
        <v>160414067.38499999</v>
      </c>
      <c r="CH21" s="5">
        <f t="shared" si="4"/>
        <v>140246515.42199999</v>
      </c>
      <c r="CI21" s="5">
        <f t="shared" si="4"/>
        <v>127503507.45599999</v>
      </c>
      <c r="CJ21" s="5">
        <f t="shared" si="4"/>
        <v>118904360.56199998</v>
      </c>
      <c r="CK21" s="5">
        <f t="shared" si="4"/>
        <v>118187978.68799996</v>
      </c>
      <c r="CL21" s="5">
        <f t="shared" si="4"/>
        <v>122071639.24799997</v>
      </c>
      <c r="CM21" s="5">
        <f t="shared" si="4"/>
        <v>130414664.95199998</v>
      </c>
      <c r="CN21" s="5">
        <f t="shared" si="4"/>
        <v>139196797.27199998</v>
      </c>
      <c r="CO21" s="5">
        <f t="shared" si="4"/>
        <v>144466076.66399997</v>
      </c>
      <c r="CP21" s="5">
        <f t="shared" si="4"/>
        <v>151052675.90399998</v>
      </c>
      <c r="CQ21" s="5">
        <f t="shared" si="4"/>
        <v>161591234.68799996</v>
      </c>
      <c r="CR21" s="5">
        <f t="shared" si="4"/>
        <v>175203539.78399998</v>
      </c>
      <c r="CS21" s="5">
        <f t="shared" si="4"/>
        <v>191011377.95999998</v>
      </c>
      <c r="CT21" s="5">
        <f t="shared" si="4"/>
        <v>167176998.28439996</v>
      </c>
      <c r="CU21" s="5">
        <f t="shared" si="4"/>
        <v>152115846.00614995</v>
      </c>
      <c r="CV21" s="5">
        <f t="shared" si="4"/>
        <v>141981456.31604996</v>
      </c>
      <c r="CW21" s="5">
        <f t="shared" si="4"/>
        <v>141197777.20766246</v>
      </c>
      <c r="CX21" s="5">
        <f t="shared" si="4"/>
        <v>145876557.11557499</v>
      </c>
      <c r="CY21" s="5">
        <f t="shared" si="4"/>
        <v>155846537.63786247</v>
      </c>
      <c r="CZ21" s="5">
        <f t="shared" si="4"/>
        <v>166341253.97711244</v>
      </c>
      <c r="DA21" s="5">
        <f t="shared" si="4"/>
        <v>172638083.78066248</v>
      </c>
      <c r="DB21" s="5">
        <f t="shared" si="4"/>
        <v>180509121.03509998</v>
      </c>
      <c r="DC21" s="5">
        <f t="shared" si="4"/>
        <v>193102780.64219993</v>
      </c>
      <c r="DD21" s="5">
        <f t="shared" si="4"/>
        <v>209369590.96803746</v>
      </c>
      <c r="DE21" s="5">
        <f t="shared" si="4"/>
        <v>228260080.37868744</v>
      </c>
      <c r="DF21" s="5">
        <f t="shared" si="4"/>
        <v>197104314.42058498</v>
      </c>
      <c r="DG21" s="5">
        <f t="shared" si="4"/>
        <v>177435184.76540998</v>
      </c>
      <c r="DH21" s="5">
        <f t="shared" si="4"/>
        <v>163764970.38544497</v>
      </c>
      <c r="DI21" s="5">
        <f t="shared" si="4"/>
        <v>161798057.41992751</v>
      </c>
      <c r="DJ21" s="5">
        <f t="shared" si="4"/>
        <v>166581616.83520499</v>
      </c>
      <c r="DK21" s="5">
        <f t="shared" si="4"/>
        <v>177966691.36710748</v>
      </c>
      <c r="DL21" s="5">
        <f t="shared" si="4"/>
        <v>189950980.34805748</v>
      </c>
      <c r="DM21" s="5">
        <f t="shared" si="4"/>
        <v>197141553.73662746</v>
      </c>
      <c r="DN21" s="5">
        <f t="shared" si="4"/>
        <v>206129770.47233996</v>
      </c>
      <c r="DO21" s="5">
        <f t="shared" si="4"/>
        <v>220510917.24947995</v>
      </c>
      <c r="DP21" s="5">
        <f t="shared" si="4"/>
        <v>239086565.16995248</v>
      </c>
      <c r="DQ21" s="6">
        <f t="shared" si="4"/>
        <v>260658285.33566248</v>
      </c>
    </row>
    <row r="22" spans="1:121" s="82" customFormat="1" ht="18" customHeight="1" x14ac:dyDescent="0.3">
      <c r="A22" s="145" t="s">
        <v>138</v>
      </c>
      <c r="B22" s="83">
        <f>$B$9*B20</f>
        <v>0</v>
      </c>
      <c r="C22" s="83">
        <f t="shared" ref="C22:M22" si="5">$B$9*C20</f>
        <v>0</v>
      </c>
      <c r="D22" s="83">
        <f t="shared" si="5"/>
        <v>0</v>
      </c>
      <c r="E22" s="83">
        <f t="shared" si="5"/>
        <v>0</v>
      </c>
      <c r="F22" s="83">
        <f t="shared" si="5"/>
        <v>0</v>
      </c>
      <c r="G22" s="83">
        <f t="shared" si="5"/>
        <v>0</v>
      </c>
      <c r="H22" s="83">
        <f t="shared" si="5"/>
        <v>0</v>
      </c>
      <c r="I22" s="83">
        <f t="shared" si="5"/>
        <v>0</v>
      </c>
      <c r="J22" s="83">
        <f t="shared" si="5"/>
        <v>0</v>
      </c>
      <c r="K22" s="83">
        <f t="shared" si="5"/>
        <v>0</v>
      </c>
      <c r="L22" s="83">
        <f t="shared" si="5"/>
        <v>0</v>
      </c>
      <c r="M22" s="83">
        <f t="shared" si="5"/>
        <v>0</v>
      </c>
      <c r="N22" s="84">
        <f>$B$10*N20</f>
        <v>2490789.6</v>
      </c>
      <c r="O22" s="84">
        <f t="shared" ref="O22:Y22" si="6">$B$10*O20</f>
        <v>2490789.6</v>
      </c>
      <c r="P22" s="84">
        <f t="shared" si="6"/>
        <v>2698355.4000000004</v>
      </c>
      <c r="Q22" s="84">
        <f t="shared" si="6"/>
        <v>2905921.2000000007</v>
      </c>
      <c r="R22" s="84">
        <f t="shared" si="6"/>
        <v>3113487</v>
      </c>
      <c r="S22" s="84">
        <f t="shared" si="6"/>
        <v>3321052.8000000003</v>
      </c>
      <c r="T22" s="84">
        <f t="shared" si="6"/>
        <v>3528618.6</v>
      </c>
      <c r="U22" s="84">
        <f t="shared" si="6"/>
        <v>3528618.6</v>
      </c>
      <c r="V22" s="84">
        <f t="shared" si="6"/>
        <v>3736184.4000000004</v>
      </c>
      <c r="W22" s="84">
        <f t="shared" si="6"/>
        <v>4151316</v>
      </c>
      <c r="X22" s="84">
        <f t="shared" si="6"/>
        <v>4566447.6000000006</v>
      </c>
      <c r="Y22" s="84">
        <f t="shared" si="6"/>
        <v>4981579.2</v>
      </c>
      <c r="Z22" s="83">
        <f>$B$11*Z20</f>
        <v>6669937.8720000004</v>
      </c>
      <c r="AA22" s="83">
        <f t="shared" ref="AA22:AK22" si="7">$B$11*AA20</f>
        <v>6669937.8720000004</v>
      </c>
      <c r="AB22" s="83">
        <f t="shared" si="7"/>
        <v>7225766.0280000009</v>
      </c>
      <c r="AC22" s="83">
        <f t="shared" si="7"/>
        <v>7781594.1840000004</v>
      </c>
      <c r="AD22" s="83">
        <f t="shared" si="7"/>
        <v>8337422.3399999999</v>
      </c>
      <c r="AE22" s="83">
        <f t="shared" si="7"/>
        <v>8893250.4960000012</v>
      </c>
      <c r="AF22" s="83">
        <f t="shared" si="7"/>
        <v>9449078.6520000007</v>
      </c>
      <c r="AG22" s="83">
        <f t="shared" si="7"/>
        <v>9449078.6520000007</v>
      </c>
      <c r="AH22" s="83">
        <f t="shared" si="7"/>
        <v>10004906.808</v>
      </c>
      <c r="AI22" s="83">
        <f t="shared" si="7"/>
        <v>11116563.120000001</v>
      </c>
      <c r="AJ22" s="83">
        <f t="shared" si="7"/>
        <v>12228219.432000002</v>
      </c>
      <c r="AK22" s="83">
        <f t="shared" si="7"/>
        <v>13339875.744000001</v>
      </c>
      <c r="AL22" s="84">
        <f>$B$12*AL20</f>
        <v>12763623.6</v>
      </c>
      <c r="AM22" s="84">
        <f t="shared" ref="AM22:AW22" si="8">$B$12*AM20</f>
        <v>12763623.6</v>
      </c>
      <c r="AN22" s="84">
        <f t="shared" si="8"/>
        <v>13827258.9</v>
      </c>
      <c r="AO22" s="84">
        <f t="shared" si="8"/>
        <v>14890894.200000001</v>
      </c>
      <c r="AP22" s="84">
        <f t="shared" si="8"/>
        <v>15954529.5</v>
      </c>
      <c r="AQ22" s="84">
        <f t="shared" si="8"/>
        <v>17018164.800000001</v>
      </c>
      <c r="AR22" s="84">
        <f t="shared" si="8"/>
        <v>18081800.100000001</v>
      </c>
      <c r="AS22" s="84">
        <f t="shared" si="8"/>
        <v>18081800.100000001</v>
      </c>
      <c r="AT22" s="84">
        <f t="shared" si="8"/>
        <v>19145435.399999999</v>
      </c>
      <c r="AU22" s="84">
        <f t="shared" si="8"/>
        <v>21272706</v>
      </c>
      <c r="AV22" s="84">
        <f t="shared" si="8"/>
        <v>23399976.599999998</v>
      </c>
      <c r="AW22" s="84">
        <f t="shared" si="8"/>
        <v>25527247.199999999</v>
      </c>
      <c r="AX22" s="83">
        <f>$B$13*AX20</f>
        <v>22208881.5</v>
      </c>
      <c r="AY22" s="83">
        <f t="shared" ref="AY22:BI22" si="9">$B$13*AY20</f>
        <v>22208881.5</v>
      </c>
      <c r="AZ22" s="83">
        <f t="shared" si="9"/>
        <v>24059621.625</v>
      </c>
      <c r="BA22" s="83">
        <f t="shared" si="9"/>
        <v>25910361.750000004</v>
      </c>
      <c r="BB22" s="83">
        <f t="shared" si="9"/>
        <v>27761101.875</v>
      </c>
      <c r="BC22" s="83">
        <f t="shared" si="9"/>
        <v>29611842</v>
      </c>
      <c r="BD22" s="83">
        <f t="shared" si="9"/>
        <v>31462582.125</v>
      </c>
      <c r="BE22" s="83">
        <f t="shared" si="9"/>
        <v>31462582.125</v>
      </c>
      <c r="BF22" s="83">
        <f t="shared" si="9"/>
        <v>33313322.25</v>
      </c>
      <c r="BG22" s="83">
        <f t="shared" si="9"/>
        <v>37014802.5</v>
      </c>
      <c r="BH22" s="83">
        <f t="shared" si="9"/>
        <v>40716282.75</v>
      </c>
      <c r="BI22" s="83">
        <f t="shared" si="9"/>
        <v>44417763</v>
      </c>
      <c r="BJ22" s="84">
        <f t="shared" ref="BJ22:DQ22" si="10">$B$13*BJ20</f>
        <v>28418364</v>
      </c>
      <c r="BK22" s="84">
        <f t="shared" si="10"/>
        <v>28418364</v>
      </c>
      <c r="BL22" s="84">
        <f t="shared" si="10"/>
        <v>30786561</v>
      </c>
      <c r="BM22" s="84">
        <f t="shared" si="10"/>
        <v>33154758.000000007</v>
      </c>
      <c r="BN22" s="84">
        <f t="shared" si="10"/>
        <v>35522955</v>
      </c>
      <c r="BO22" s="84">
        <f t="shared" si="10"/>
        <v>37891152</v>
      </c>
      <c r="BP22" s="84">
        <f t="shared" si="10"/>
        <v>40259349</v>
      </c>
      <c r="BQ22" s="84">
        <f t="shared" si="10"/>
        <v>40259349</v>
      </c>
      <c r="BR22" s="84">
        <f t="shared" si="10"/>
        <v>42627546</v>
      </c>
      <c r="BS22" s="84">
        <f t="shared" si="10"/>
        <v>47363940</v>
      </c>
      <c r="BT22" s="84">
        <f t="shared" si="10"/>
        <v>52100334</v>
      </c>
      <c r="BU22" s="84">
        <f t="shared" si="10"/>
        <v>56836728</v>
      </c>
      <c r="BV22" s="83">
        <f t="shared" si="10"/>
        <v>35401725.215999998</v>
      </c>
      <c r="BW22" s="83">
        <f t="shared" si="10"/>
        <v>35401725.215999998</v>
      </c>
      <c r="BX22" s="83">
        <f t="shared" si="10"/>
        <v>38351868.984000005</v>
      </c>
      <c r="BY22" s="83">
        <f t="shared" si="10"/>
        <v>41302012.752000004</v>
      </c>
      <c r="BZ22" s="83">
        <f t="shared" si="10"/>
        <v>44252156.520000003</v>
      </c>
      <c r="CA22" s="83">
        <f t="shared" si="10"/>
        <v>47202300.288000003</v>
      </c>
      <c r="CB22" s="83">
        <f t="shared" si="10"/>
        <v>50152444.056000009</v>
      </c>
      <c r="CC22" s="83">
        <f t="shared" si="10"/>
        <v>50152444.056000009</v>
      </c>
      <c r="CD22" s="83">
        <f t="shared" si="10"/>
        <v>53102587.824000001</v>
      </c>
      <c r="CE22" s="83">
        <f t="shared" si="10"/>
        <v>59002875.360000007</v>
      </c>
      <c r="CF22" s="83">
        <f t="shared" si="10"/>
        <v>64903162.896000005</v>
      </c>
      <c r="CG22" s="83">
        <f t="shared" si="10"/>
        <v>70803450.431999996</v>
      </c>
      <c r="CH22" s="84">
        <f t="shared" si="10"/>
        <v>42154235.135999992</v>
      </c>
      <c r="CI22" s="84">
        <f t="shared" si="10"/>
        <v>42154235.135999992</v>
      </c>
      <c r="CJ22" s="84">
        <f t="shared" si="10"/>
        <v>45667088.063999988</v>
      </c>
      <c r="CK22" s="84">
        <f t="shared" si="10"/>
        <v>49179940.991999991</v>
      </c>
      <c r="CL22" s="84">
        <f t="shared" si="10"/>
        <v>52692793.919999987</v>
      </c>
      <c r="CM22" s="84">
        <f t="shared" si="10"/>
        <v>56205646.84799999</v>
      </c>
      <c r="CN22" s="84">
        <f t="shared" si="10"/>
        <v>59718499.775999993</v>
      </c>
      <c r="CO22" s="84">
        <f t="shared" si="10"/>
        <v>59718499.775999993</v>
      </c>
      <c r="CP22" s="84">
        <f t="shared" si="10"/>
        <v>63231352.703999989</v>
      </c>
      <c r="CQ22" s="84">
        <f t="shared" si="10"/>
        <v>70257058.559999987</v>
      </c>
      <c r="CR22" s="84">
        <f t="shared" si="10"/>
        <v>77282764.415999994</v>
      </c>
      <c r="CS22" s="84">
        <f t="shared" si="10"/>
        <v>84308470.271999985</v>
      </c>
      <c r="CT22" s="83">
        <f t="shared" si="10"/>
        <v>50374638.428399988</v>
      </c>
      <c r="CU22" s="83">
        <f t="shared" si="10"/>
        <v>50374638.428399988</v>
      </c>
      <c r="CV22" s="83">
        <f t="shared" si="10"/>
        <v>54572524.964099996</v>
      </c>
      <c r="CW22" s="83">
        <f t="shared" si="10"/>
        <v>58770411.499799997</v>
      </c>
      <c r="CX22" s="83">
        <f t="shared" si="10"/>
        <v>62968298.035499983</v>
      </c>
      <c r="CY22" s="83">
        <f t="shared" si="10"/>
        <v>67166184.571199983</v>
      </c>
      <c r="CZ22" s="83">
        <f t="shared" si="10"/>
        <v>71364071.106899992</v>
      </c>
      <c r="DA22" s="83">
        <f t="shared" si="10"/>
        <v>71364071.106899992</v>
      </c>
      <c r="DB22" s="83">
        <f t="shared" si="10"/>
        <v>75561957.642599985</v>
      </c>
      <c r="DC22" s="83">
        <f t="shared" si="10"/>
        <v>83957730.713999987</v>
      </c>
      <c r="DD22" s="83">
        <f t="shared" si="10"/>
        <v>92353503.785399973</v>
      </c>
      <c r="DE22" s="83">
        <f t="shared" si="10"/>
        <v>100749276.85679998</v>
      </c>
      <c r="DF22" s="84">
        <f t="shared" si="10"/>
        <v>57524587.108559996</v>
      </c>
      <c r="DG22" s="84">
        <f t="shared" si="10"/>
        <v>57524587.108559996</v>
      </c>
      <c r="DH22" s="84">
        <f t="shared" si="10"/>
        <v>62318302.700939991</v>
      </c>
      <c r="DI22" s="84">
        <f t="shared" si="10"/>
        <v>67112018.29332</v>
      </c>
      <c r="DJ22" s="84">
        <f t="shared" si="10"/>
        <v>71905733.885699987</v>
      </c>
      <c r="DK22" s="84">
        <f t="shared" si="10"/>
        <v>76699449.47807999</v>
      </c>
      <c r="DL22" s="84">
        <f t="shared" si="10"/>
        <v>81493165.070459992</v>
      </c>
      <c r="DM22" s="84">
        <f t="shared" si="10"/>
        <v>81493165.070459992</v>
      </c>
      <c r="DN22" s="84">
        <f t="shared" si="10"/>
        <v>86286880.662839994</v>
      </c>
      <c r="DO22" s="84">
        <f t="shared" si="10"/>
        <v>95874311.847599983</v>
      </c>
      <c r="DP22" s="84">
        <f t="shared" si="10"/>
        <v>105461743.03235999</v>
      </c>
      <c r="DQ22" s="103">
        <f t="shared" si="10"/>
        <v>115049174.21711999</v>
      </c>
    </row>
    <row r="23" spans="1:121" s="87" customFormat="1" ht="18" customHeight="1" x14ac:dyDescent="0.3">
      <c r="A23" s="146" t="s">
        <v>151</v>
      </c>
      <c r="B23" s="85">
        <f>$C$9*E6</f>
        <v>6024960</v>
      </c>
      <c r="C23" s="86">
        <f t="shared" ref="C23:N23" si="11">$C$9*B20</f>
        <v>3765600</v>
      </c>
      <c r="D23" s="86">
        <f t="shared" si="11"/>
        <v>3765600</v>
      </c>
      <c r="E23" s="86">
        <f t="shared" si="11"/>
        <v>4079400</v>
      </c>
      <c r="F23" s="86">
        <f t="shared" si="11"/>
        <v>4393200.0000000009</v>
      </c>
      <c r="G23" s="86">
        <f t="shared" si="11"/>
        <v>4707000</v>
      </c>
      <c r="H23" s="86">
        <f t="shared" si="11"/>
        <v>5020800</v>
      </c>
      <c r="I23" s="86">
        <f t="shared" si="11"/>
        <v>5334600.0000000009</v>
      </c>
      <c r="J23" s="86">
        <f t="shared" si="11"/>
        <v>5334600.0000000009</v>
      </c>
      <c r="K23" s="86">
        <f t="shared" si="11"/>
        <v>5648400</v>
      </c>
      <c r="L23" s="86">
        <f t="shared" si="11"/>
        <v>6276000</v>
      </c>
      <c r="M23" s="86">
        <f t="shared" si="11"/>
        <v>6903600</v>
      </c>
      <c r="N23" s="86">
        <f t="shared" si="11"/>
        <v>7531200</v>
      </c>
      <c r="O23" s="85">
        <f t="shared" ref="O23:Z23" si="12">$C$10*N20</f>
        <v>4981579.2</v>
      </c>
      <c r="P23" s="85">
        <f t="shared" si="12"/>
        <v>4981579.2</v>
      </c>
      <c r="Q23" s="85">
        <f t="shared" si="12"/>
        <v>5396710.8000000007</v>
      </c>
      <c r="R23" s="85">
        <f t="shared" si="12"/>
        <v>5811842.4000000013</v>
      </c>
      <c r="S23" s="85">
        <f t="shared" si="12"/>
        <v>6226974</v>
      </c>
      <c r="T23" s="85">
        <f t="shared" si="12"/>
        <v>6642105.6000000006</v>
      </c>
      <c r="U23" s="85">
        <f t="shared" si="12"/>
        <v>7057237.2000000002</v>
      </c>
      <c r="V23" s="85">
        <f t="shared" si="12"/>
        <v>7057237.2000000002</v>
      </c>
      <c r="W23" s="85">
        <f t="shared" si="12"/>
        <v>7472368.8000000007</v>
      </c>
      <c r="X23" s="85">
        <f t="shared" si="12"/>
        <v>8302632</v>
      </c>
      <c r="Y23" s="85">
        <f t="shared" si="12"/>
        <v>9132895.2000000011</v>
      </c>
      <c r="Z23" s="85">
        <f t="shared" si="12"/>
        <v>9963158.4000000004</v>
      </c>
      <c r="AA23" s="86">
        <f t="shared" ref="AA23:AL23" si="13">$C$11*Z20</f>
        <v>8337422.3399999999</v>
      </c>
      <c r="AB23" s="86">
        <f t="shared" si="13"/>
        <v>8337422.3399999999</v>
      </c>
      <c r="AC23" s="86">
        <f t="shared" si="13"/>
        <v>9032207.5350000001</v>
      </c>
      <c r="AD23" s="86">
        <f t="shared" si="13"/>
        <v>9726992.7300000004</v>
      </c>
      <c r="AE23" s="86">
        <f t="shared" si="13"/>
        <v>10421777.924999999</v>
      </c>
      <c r="AF23" s="86">
        <f t="shared" si="13"/>
        <v>11116563.120000001</v>
      </c>
      <c r="AG23" s="86">
        <f t="shared" si="13"/>
        <v>11811348.315000001</v>
      </c>
      <c r="AH23" s="86">
        <f t="shared" si="13"/>
        <v>11811348.315000001</v>
      </c>
      <c r="AI23" s="86">
        <f t="shared" si="13"/>
        <v>12506133.51</v>
      </c>
      <c r="AJ23" s="86">
        <f t="shared" si="13"/>
        <v>13895703.9</v>
      </c>
      <c r="AK23" s="86">
        <f t="shared" si="13"/>
        <v>15285274.290000001</v>
      </c>
      <c r="AL23" s="86">
        <f t="shared" si="13"/>
        <v>16674844.68</v>
      </c>
      <c r="AM23" s="85">
        <f t="shared" ref="AM23:AX23" si="14">$C$12*AL20</f>
        <v>10636353</v>
      </c>
      <c r="AN23" s="85">
        <f t="shared" si="14"/>
        <v>10636353</v>
      </c>
      <c r="AO23" s="85">
        <f t="shared" si="14"/>
        <v>11522715.75</v>
      </c>
      <c r="AP23" s="85">
        <f t="shared" si="14"/>
        <v>12409078.500000002</v>
      </c>
      <c r="AQ23" s="85">
        <f t="shared" si="14"/>
        <v>13295441.25</v>
      </c>
      <c r="AR23" s="85">
        <f t="shared" si="14"/>
        <v>14181804</v>
      </c>
      <c r="AS23" s="85">
        <f t="shared" si="14"/>
        <v>15068166.750000002</v>
      </c>
      <c r="AT23" s="85">
        <f t="shared" si="14"/>
        <v>15068166.750000002</v>
      </c>
      <c r="AU23" s="85">
        <f t="shared" si="14"/>
        <v>15954529.5</v>
      </c>
      <c r="AV23" s="85">
        <f t="shared" si="14"/>
        <v>17727255</v>
      </c>
      <c r="AW23" s="85">
        <f t="shared" si="14"/>
        <v>19499980.5</v>
      </c>
      <c r="AX23" s="85">
        <f t="shared" si="14"/>
        <v>21272706</v>
      </c>
      <c r="AY23" s="86">
        <f t="shared" ref="AY23:BI23" si="15">$C$13*AX20</f>
        <v>13880550.9375</v>
      </c>
      <c r="AZ23" s="86">
        <f t="shared" si="15"/>
        <v>13880550.9375</v>
      </c>
      <c r="BA23" s="86">
        <f t="shared" si="15"/>
        <v>15037263.515625</v>
      </c>
      <c r="BB23" s="86">
        <f t="shared" si="15"/>
        <v>16193976.093750002</v>
      </c>
      <c r="BC23" s="86">
        <f t="shared" si="15"/>
        <v>17350688.671875</v>
      </c>
      <c r="BD23" s="86">
        <f t="shared" si="15"/>
        <v>18507401.25</v>
      </c>
      <c r="BE23" s="86">
        <f t="shared" si="15"/>
        <v>19664113.828125</v>
      </c>
      <c r="BF23" s="86">
        <f t="shared" si="15"/>
        <v>19664113.828125</v>
      </c>
      <c r="BG23" s="86">
        <f t="shared" si="15"/>
        <v>20820826.40625</v>
      </c>
      <c r="BH23" s="86">
        <f t="shared" si="15"/>
        <v>23134251.5625</v>
      </c>
      <c r="BI23" s="86">
        <f t="shared" si="15"/>
        <v>25447676.71875</v>
      </c>
      <c r="BJ23" s="86">
        <f t="shared" ref="BJ23" si="16">$C$13*BI20</f>
        <v>27761101.875</v>
      </c>
      <c r="BK23" s="85">
        <f t="shared" ref="BK23" si="17">$C$13*BJ20</f>
        <v>17761477.5</v>
      </c>
      <c r="BL23" s="85">
        <f t="shared" ref="BL23" si="18">$C$13*BK20</f>
        <v>17761477.5</v>
      </c>
      <c r="BM23" s="85">
        <f t="shared" ref="BM23" si="19">$C$13*BL20</f>
        <v>19241600.625</v>
      </c>
      <c r="BN23" s="85">
        <f t="shared" ref="BN23" si="20">$C$13*BM20</f>
        <v>20721723.750000004</v>
      </c>
      <c r="BO23" s="85">
        <f t="shared" ref="BO23" si="21">$C$13*BN20</f>
        <v>22201846.875</v>
      </c>
      <c r="BP23" s="85">
        <f t="shared" ref="BP23" si="22">$C$13*BO20</f>
        <v>23681970</v>
      </c>
      <c r="BQ23" s="85">
        <f t="shared" ref="BQ23" si="23">$C$13*BP20</f>
        <v>25162093.125</v>
      </c>
      <c r="BR23" s="85">
        <f t="shared" ref="BR23" si="24">$C$13*BQ20</f>
        <v>25162093.125</v>
      </c>
      <c r="BS23" s="85">
        <f t="shared" ref="BS23" si="25">$C$13*BR20</f>
        <v>26642216.25</v>
      </c>
      <c r="BT23" s="85">
        <f t="shared" ref="BT23" si="26">$C$13*BS20</f>
        <v>29602462.5</v>
      </c>
      <c r="BU23" s="85">
        <f t="shared" ref="BU23" si="27">$C$13*BT20</f>
        <v>32562708.75</v>
      </c>
      <c r="BV23" s="85">
        <f t="shared" ref="BV23" si="28">$C$13*BU20</f>
        <v>35522955</v>
      </c>
      <c r="BW23" s="86">
        <f t="shared" ref="BW23" si="29">$C$13*BV20</f>
        <v>22126078.259999998</v>
      </c>
      <c r="BX23" s="86">
        <f t="shared" ref="BX23" si="30">$C$13*BW20</f>
        <v>22126078.259999998</v>
      </c>
      <c r="BY23" s="86">
        <f t="shared" ref="BY23" si="31">$C$13*BX20</f>
        <v>23969918.115000002</v>
      </c>
      <c r="BZ23" s="86">
        <f t="shared" ref="BZ23" si="32">$C$13*BY20</f>
        <v>25813757.970000003</v>
      </c>
      <c r="CA23" s="86">
        <f t="shared" ref="CA23" si="33">$C$13*BZ20</f>
        <v>27657597.824999999</v>
      </c>
      <c r="CB23" s="86">
        <f t="shared" ref="CB23" si="34">$C$13*CA20</f>
        <v>29501437.68</v>
      </c>
      <c r="CC23" s="86">
        <f t="shared" ref="CC23" si="35">$C$13*CB20</f>
        <v>31345277.535000004</v>
      </c>
      <c r="CD23" s="86">
        <f t="shared" ref="CD23" si="36">$C$13*CC20</f>
        <v>31345277.535000004</v>
      </c>
      <c r="CE23" s="86">
        <f t="shared" ref="CE23" si="37">$C$13*CD20</f>
        <v>33189117.390000001</v>
      </c>
      <c r="CF23" s="86">
        <f t="shared" ref="CF23" si="38">$C$13*CE20</f>
        <v>36876797.100000001</v>
      </c>
      <c r="CG23" s="86">
        <f t="shared" ref="CG23" si="39">$C$13*CF20</f>
        <v>40564476.810000002</v>
      </c>
      <c r="CH23" s="86">
        <f t="shared" ref="CH23" si="40">$C$13*CG20</f>
        <v>44252156.519999996</v>
      </c>
      <c r="CI23" s="85">
        <f t="shared" ref="CI23" si="41">$C$13*CH20</f>
        <v>26346396.959999993</v>
      </c>
      <c r="CJ23" s="85">
        <f t="shared" ref="CJ23" si="42">$C$13*CI20</f>
        <v>26346396.959999993</v>
      </c>
      <c r="CK23" s="85">
        <f t="shared" ref="CK23" si="43">$C$13*CJ20</f>
        <v>28541930.039999992</v>
      </c>
      <c r="CL23" s="85">
        <f t="shared" ref="CL23" si="44">$C$13*CK20</f>
        <v>30737463.119999994</v>
      </c>
      <c r="CM23" s="85">
        <f t="shared" ref="CM23" si="45">$C$13*CL20</f>
        <v>32932996.199999988</v>
      </c>
      <c r="CN23" s="85">
        <f t="shared" ref="CN23" si="46">$C$13*CM20</f>
        <v>35128529.279999994</v>
      </c>
      <c r="CO23" s="85">
        <f t="shared" ref="CO23" si="47">$C$13*CN20</f>
        <v>37324062.359999992</v>
      </c>
      <c r="CP23" s="85">
        <f t="shared" ref="CP23" si="48">$C$13*CO20</f>
        <v>37324062.359999992</v>
      </c>
      <c r="CQ23" s="85">
        <f t="shared" ref="CQ23" si="49">$C$13*CP20</f>
        <v>39519595.43999999</v>
      </c>
      <c r="CR23" s="85">
        <f t="shared" ref="CR23" si="50">$C$13*CQ20</f>
        <v>43910661.599999994</v>
      </c>
      <c r="CS23" s="85">
        <f t="shared" ref="CS23" si="51">$C$13*CR20</f>
        <v>48301727.75999999</v>
      </c>
      <c r="CT23" s="85">
        <f t="shared" ref="CT23" si="52">$C$13*CS20</f>
        <v>52692793.919999987</v>
      </c>
      <c r="CU23" s="86">
        <f t="shared" ref="CU23" si="53">$C$13*CT20</f>
        <v>31484149.017749991</v>
      </c>
      <c r="CV23" s="86">
        <f t="shared" ref="CV23" si="54">$C$13*CU20</f>
        <v>31484149.017749991</v>
      </c>
      <c r="CW23" s="86">
        <f t="shared" ref="CW23" si="55">$C$13*CV20</f>
        <v>34107828.102562495</v>
      </c>
      <c r="CX23" s="86">
        <f t="shared" ref="CX23" si="56">$C$13*CW20</f>
        <v>36731507.187374994</v>
      </c>
      <c r="CY23" s="86">
        <f t="shared" ref="CY23" si="57">$C$13*CX20</f>
        <v>39355186.272187486</v>
      </c>
      <c r="CZ23" s="86">
        <f t="shared" ref="CZ23" si="58">$C$13*CY20</f>
        <v>41978865.356999986</v>
      </c>
      <c r="DA23" s="86">
        <f t="shared" ref="DA23" si="59">$C$13*CZ20</f>
        <v>44602544.441812493</v>
      </c>
      <c r="DB23" s="86">
        <f t="shared" ref="DB23" si="60">$C$13*DA20</f>
        <v>44602544.441812493</v>
      </c>
      <c r="DC23" s="86">
        <f t="shared" ref="DC23" si="61">$C$13*DB20</f>
        <v>47226223.526624985</v>
      </c>
      <c r="DD23" s="86">
        <f t="shared" ref="DD23" si="62">$C$13*DC20</f>
        <v>52473581.696249992</v>
      </c>
      <c r="DE23" s="86">
        <f t="shared" ref="DE23" si="63">$C$13*DD20</f>
        <v>57720939.865874983</v>
      </c>
      <c r="DF23" s="86">
        <f t="shared" ref="DF23" si="64">$C$13*DE20</f>
        <v>62968298.035499983</v>
      </c>
      <c r="DG23" s="85">
        <f t="shared" ref="DG23" si="65">$C$13*DF20</f>
        <v>35952866.942849994</v>
      </c>
      <c r="DH23" s="85">
        <f t="shared" ref="DH23" si="66">$C$13*DG20</f>
        <v>35952866.942849994</v>
      </c>
      <c r="DI23" s="85">
        <f t="shared" ref="DI23" si="67">$C$13*DH20</f>
        <v>38948939.188087493</v>
      </c>
      <c r="DJ23" s="85">
        <f t="shared" ref="DJ23" si="68">$C$13*DI20</f>
        <v>41945011.433325</v>
      </c>
      <c r="DK23" s="85">
        <f t="shared" ref="DK23" si="69">$C$13*DJ20</f>
        <v>44941083.678562492</v>
      </c>
      <c r="DL23" s="85">
        <f t="shared" ref="DL23" si="70">$C$13*DK20</f>
        <v>47937155.923799992</v>
      </c>
      <c r="DM23" s="85">
        <f t="shared" ref="DM23" si="71">$C$13*DL20</f>
        <v>50933228.169037491</v>
      </c>
      <c r="DN23" s="85">
        <f t="shared" ref="DN23" si="72">$C$13*DM20</f>
        <v>50933228.169037491</v>
      </c>
      <c r="DO23" s="85">
        <f t="shared" ref="DO23" si="73">$C$13*DN20</f>
        <v>53929300.414274991</v>
      </c>
      <c r="DP23" s="85">
        <f t="shared" ref="DP23" si="74">$C$13*DO20</f>
        <v>59921444.90474999</v>
      </c>
      <c r="DQ23" s="104">
        <f t="shared" ref="DQ23" si="75">$C$13*DP20</f>
        <v>65913589.395224988</v>
      </c>
    </row>
    <row r="24" spans="1:121" s="87" customFormat="1" ht="18" customHeight="1" x14ac:dyDescent="0.3">
      <c r="A24" s="146" t="s">
        <v>152</v>
      </c>
      <c r="B24" s="85">
        <f>$D$9*D6</f>
        <v>8284320</v>
      </c>
      <c r="C24" s="85">
        <f>$D$9*E6</f>
        <v>9037440</v>
      </c>
      <c r="D24" s="86">
        <f t="shared" ref="D24:O24" si="76">$D$9*B20</f>
        <v>5648400</v>
      </c>
      <c r="E24" s="86">
        <f t="shared" si="76"/>
        <v>5648400</v>
      </c>
      <c r="F24" s="86">
        <f t="shared" si="76"/>
        <v>6119100</v>
      </c>
      <c r="G24" s="86">
        <f t="shared" si="76"/>
        <v>6589800.0000000009</v>
      </c>
      <c r="H24" s="86">
        <f t="shared" si="76"/>
        <v>7060500</v>
      </c>
      <c r="I24" s="86">
        <f t="shared" si="76"/>
        <v>7531200</v>
      </c>
      <c r="J24" s="86">
        <f t="shared" si="76"/>
        <v>8001900.0000000009</v>
      </c>
      <c r="K24" s="86">
        <f t="shared" si="76"/>
        <v>8001900.0000000009</v>
      </c>
      <c r="L24" s="86">
        <f t="shared" si="76"/>
        <v>8472600</v>
      </c>
      <c r="M24" s="86">
        <f t="shared" si="76"/>
        <v>9414000</v>
      </c>
      <c r="N24" s="86">
        <f t="shared" si="76"/>
        <v>10355400</v>
      </c>
      <c r="O24" s="86">
        <f t="shared" si="76"/>
        <v>11296800</v>
      </c>
      <c r="P24" s="85">
        <f t="shared" ref="P24:AA24" si="77">$D$10*N20</f>
        <v>7472368.7999999998</v>
      </c>
      <c r="Q24" s="85">
        <f t="shared" si="77"/>
        <v>7472368.7999999998</v>
      </c>
      <c r="R24" s="85">
        <f t="shared" si="77"/>
        <v>8095066.1999999993</v>
      </c>
      <c r="S24" s="85">
        <f t="shared" si="77"/>
        <v>8717763.6000000015</v>
      </c>
      <c r="T24" s="85">
        <f t="shared" si="77"/>
        <v>9340461</v>
      </c>
      <c r="U24" s="85">
        <f t="shared" si="77"/>
        <v>9963158.4000000004</v>
      </c>
      <c r="V24" s="85">
        <f t="shared" si="77"/>
        <v>10585855.799999999</v>
      </c>
      <c r="W24" s="85">
        <f t="shared" si="77"/>
        <v>10585855.799999999</v>
      </c>
      <c r="X24" s="85">
        <f t="shared" si="77"/>
        <v>11208553.199999999</v>
      </c>
      <c r="Y24" s="85">
        <f t="shared" si="77"/>
        <v>12453948</v>
      </c>
      <c r="Z24" s="85">
        <f t="shared" si="77"/>
        <v>13699342.799999999</v>
      </c>
      <c r="AA24" s="85">
        <f t="shared" si="77"/>
        <v>14944737.6</v>
      </c>
      <c r="AB24" s="86">
        <f t="shared" ref="AB24:AM24" si="78">$D$11*Z20</f>
        <v>8337422.3399999999</v>
      </c>
      <c r="AC24" s="86">
        <f t="shared" si="78"/>
        <v>8337422.3399999999</v>
      </c>
      <c r="AD24" s="86">
        <f t="shared" si="78"/>
        <v>9032207.5350000001</v>
      </c>
      <c r="AE24" s="86">
        <f t="shared" si="78"/>
        <v>9726992.7300000004</v>
      </c>
      <c r="AF24" s="86">
        <f t="shared" si="78"/>
        <v>10421777.924999999</v>
      </c>
      <c r="AG24" s="86">
        <f t="shared" si="78"/>
        <v>11116563.120000001</v>
      </c>
      <c r="AH24" s="86">
        <f t="shared" si="78"/>
        <v>11811348.315000001</v>
      </c>
      <c r="AI24" s="86">
        <f t="shared" si="78"/>
        <v>11811348.315000001</v>
      </c>
      <c r="AJ24" s="86">
        <f t="shared" si="78"/>
        <v>12506133.51</v>
      </c>
      <c r="AK24" s="86">
        <f t="shared" si="78"/>
        <v>13895703.9</v>
      </c>
      <c r="AL24" s="86">
        <f t="shared" si="78"/>
        <v>15285274.290000001</v>
      </c>
      <c r="AM24" s="86">
        <f t="shared" si="78"/>
        <v>16674844.68</v>
      </c>
      <c r="AN24" s="85">
        <f t="shared" ref="AN24:AY24" si="79">$D$12*AL20</f>
        <v>8509082.4000000004</v>
      </c>
      <c r="AO24" s="85">
        <f t="shared" si="79"/>
        <v>8509082.4000000004</v>
      </c>
      <c r="AP24" s="85">
        <f t="shared" si="79"/>
        <v>9218172.5999999996</v>
      </c>
      <c r="AQ24" s="85">
        <f t="shared" si="79"/>
        <v>9927262.8000000026</v>
      </c>
      <c r="AR24" s="85">
        <f t="shared" si="79"/>
        <v>10636353</v>
      </c>
      <c r="AS24" s="85">
        <f t="shared" si="79"/>
        <v>11345443.200000001</v>
      </c>
      <c r="AT24" s="85">
        <f t="shared" si="79"/>
        <v>12054533.400000002</v>
      </c>
      <c r="AU24" s="85">
        <f t="shared" si="79"/>
        <v>12054533.400000002</v>
      </c>
      <c r="AV24" s="85">
        <f t="shared" si="79"/>
        <v>12763623.600000001</v>
      </c>
      <c r="AW24" s="85">
        <f t="shared" si="79"/>
        <v>14181804</v>
      </c>
      <c r="AX24" s="85">
        <f t="shared" si="79"/>
        <v>15599984.4</v>
      </c>
      <c r="AY24" s="85">
        <f t="shared" si="79"/>
        <v>17018164.800000001</v>
      </c>
      <c r="AZ24" s="86">
        <f t="shared" ref="AZ24:BI24" si="80">$D$13*AX20</f>
        <v>11104440.75</v>
      </c>
      <c r="BA24" s="86">
        <f t="shared" si="80"/>
        <v>11104440.75</v>
      </c>
      <c r="BB24" s="86">
        <f t="shared" si="80"/>
        <v>12029810.8125</v>
      </c>
      <c r="BC24" s="86">
        <f t="shared" si="80"/>
        <v>12955180.875000002</v>
      </c>
      <c r="BD24" s="86">
        <f t="shared" si="80"/>
        <v>13880550.9375</v>
      </c>
      <c r="BE24" s="86">
        <f t="shared" si="80"/>
        <v>14805921</v>
      </c>
      <c r="BF24" s="86">
        <f t="shared" si="80"/>
        <v>15731291.0625</v>
      </c>
      <c r="BG24" s="86">
        <f t="shared" si="80"/>
        <v>15731291.0625</v>
      </c>
      <c r="BH24" s="86">
        <f t="shared" si="80"/>
        <v>16656661.125</v>
      </c>
      <c r="BI24" s="86">
        <f t="shared" si="80"/>
        <v>18507401.25</v>
      </c>
      <c r="BJ24" s="86">
        <f t="shared" ref="BJ24" si="81">$D$13*BH20</f>
        <v>20358141.375</v>
      </c>
      <c r="BK24" s="86">
        <f t="shared" ref="BK24" si="82">$D$13*BI20</f>
        <v>22208881.5</v>
      </c>
      <c r="BL24" s="85">
        <f t="shared" ref="BL24" si="83">$D$13*BJ20</f>
        <v>14209182</v>
      </c>
      <c r="BM24" s="85">
        <f t="shared" ref="BM24" si="84">$D$13*BK20</f>
        <v>14209182</v>
      </c>
      <c r="BN24" s="85">
        <f t="shared" ref="BN24" si="85">$D$13*BL20</f>
        <v>15393280.5</v>
      </c>
      <c r="BO24" s="85">
        <f t="shared" ref="BO24" si="86">$D$13*BM20</f>
        <v>16577379.000000004</v>
      </c>
      <c r="BP24" s="85">
        <f t="shared" ref="BP24" si="87">$D$13*BN20</f>
        <v>17761477.5</v>
      </c>
      <c r="BQ24" s="85">
        <f t="shared" ref="BQ24" si="88">$D$13*BO20</f>
        <v>18945576</v>
      </c>
      <c r="BR24" s="85">
        <f t="shared" ref="BR24" si="89">$D$13*BP20</f>
        <v>20129674.5</v>
      </c>
      <c r="BS24" s="85">
        <f t="shared" ref="BS24" si="90">$D$13*BQ20</f>
        <v>20129674.5</v>
      </c>
      <c r="BT24" s="85">
        <f t="shared" ref="BT24" si="91">$D$13*BR20</f>
        <v>21313773</v>
      </c>
      <c r="BU24" s="85">
        <f t="shared" ref="BU24" si="92">$D$13*BS20</f>
        <v>23681970</v>
      </c>
      <c r="BV24" s="85">
        <f t="shared" ref="BV24" si="93">$D$13*BT20</f>
        <v>26050167</v>
      </c>
      <c r="BW24" s="85">
        <f t="shared" ref="BW24" si="94">$D$13*BU20</f>
        <v>28418364</v>
      </c>
      <c r="BX24" s="86">
        <f t="shared" ref="BX24" si="95">$D$13*BV20</f>
        <v>17700862.607999999</v>
      </c>
      <c r="BY24" s="86">
        <f t="shared" ref="BY24" si="96">$D$13*BW20</f>
        <v>17700862.607999999</v>
      </c>
      <c r="BZ24" s="86">
        <f t="shared" ref="BZ24" si="97">$D$13*BX20</f>
        <v>19175934.492000002</v>
      </c>
      <c r="CA24" s="86">
        <f t="shared" ref="CA24" si="98">$D$13*BY20</f>
        <v>20651006.376000002</v>
      </c>
      <c r="CB24" s="86">
        <f t="shared" ref="CB24" si="99">$D$13*BZ20</f>
        <v>22126078.260000002</v>
      </c>
      <c r="CC24" s="86">
        <f t="shared" ref="CC24" si="100">$D$13*CA20</f>
        <v>23601150.144000001</v>
      </c>
      <c r="CD24" s="86">
        <f t="shared" ref="CD24" si="101">$D$13*CB20</f>
        <v>25076222.028000005</v>
      </c>
      <c r="CE24" s="86">
        <f t="shared" ref="CE24" si="102">$D$13*CC20</f>
        <v>25076222.028000005</v>
      </c>
      <c r="CF24" s="86">
        <f t="shared" ref="CF24" si="103">$D$13*CD20</f>
        <v>26551293.912</v>
      </c>
      <c r="CG24" s="86">
        <f t="shared" ref="CG24" si="104">$D$13*CE20</f>
        <v>29501437.680000003</v>
      </c>
      <c r="CH24" s="86">
        <f t="shared" ref="CH24" si="105">$D$13*CF20</f>
        <v>32451581.448000003</v>
      </c>
      <c r="CI24" s="86">
        <f t="shared" ref="CI24" si="106">$D$13*CG20</f>
        <v>35401725.215999998</v>
      </c>
      <c r="CJ24" s="85">
        <f t="shared" ref="CJ24" si="107">$D$13*CH20</f>
        <v>21077117.567999996</v>
      </c>
      <c r="CK24" s="85">
        <f t="shared" ref="CK24" si="108">$D$13*CI20</f>
        <v>21077117.567999996</v>
      </c>
      <c r="CL24" s="85">
        <f t="shared" ref="CL24" si="109">$D$13*CJ20</f>
        <v>22833544.031999994</v>
      </c>
      <c r="CM24" s="85">
        <f t="shared" ref="CM24" si="110">$D$13*CK20</f>
        <v>24589970.495999996</v>
      </c>
      <c r="CN24" s="85">
        <f t="shared" ref="CN24" si="111">$D$13*CL20</f>
        <v>26346396.959999993</v>
      </c>
      <c r="CO24" s="85">
        <f t="shared" ref="CO24" si="112">$D$13*CM20</f>
        <v>28102823.423999995</v>
      </c>
      <c r="CP24" s="85">
        <f t="shared" ref="CP24" si="113">$D$13*CN20</f>
        <v>29859249.887999997</v>
      </c>
      <c r="CQ24" s="85">
        <f t="shared" ref="CQ24" si="114">$D$13*CO20</f>
        <v>29859249.887999997</v>
      </c>
      <c r="CR24" s="85">
        <f t="shared" ref="CR24" si="115">$D$13*CP20</f>
        <v>31615676.351999994</v>
      </c>
      <c r="CS24" s="85">
        <f t="shared" ref="CS24" si="116">$D$13*CQ20</f>
        <v>35128529.279999994</v>
      </c>
      <c r="CT24" s="85">
        <f t="shared" ref="CT24" si="117">$D$13*CR20</f>
        <v>38641382.207999997</v>
      </c>
      <c r="CU24" s="85">
        <f t="shared" ref="CU24" si="118">$D$13*CS20</f>
        <v>42154235.135999992</v>
      </c>
      <c r="CV24" s="86">
        <f t="shared" ref="CV24" si="119">$D$13*CT20</f>
        <v>25187319.214199994</v>
      </c>
      <c r="CW24" s="86">
        <f t="shared" ref="CW24" si="120">$D$13*CU20</f>
        <v>25187319.214199994</v>
      </c>
      <c r="CX24" s="86">
        <f t="shared" ref="CX24" si="121">$D$13*CV20</f>
        <v>27286262.482049998</v>
      </c>
      <c r="CY24" s="86">
        <f t="shared" ref="CY24" si="122">$D$13*CW20</f>
        <v>29385205.749899998</v>
      </c>
      <c r="CZ24" s="86">
        <f t="shared" ref="CZ24" si="123">$D$13*CX20</f>
        <v>31484149.017749991</v>
      </c>
      <c r="DA24" s="86">
        <f t="shared" ref="DA24" si="124">$D$13*CY20</f>
        <v>33583092.285599992</v>
      </c>
      <c r="DB24" s="86">
        <f t="shared" ref="DB24" si="125">$D$13*CZ20</f>
        <v>35682035.553449996</v>
      </c>
      <c r="DC24" s="86">
        <f t="shared" ref="DC24" si="126">$D$13*DA20</f>
        <v>35682035.553449996</v>
      </c>
      <c r="DD24" s="86">
        <f t="shared" ref="DD24" si="127">$D$13*DB20</f>
        <v>37780978.821299993</v>
      </c>
      <c r="DE24" s="86">
        <f t="shared" ref="DE24" si="128">$D$13*DC20</f>
        <v>41978865.356999993</v>
      </c>
      <c r="DF24" s="86">
        <f t="shared" ref="DF24" si="129">$D$13*DD20</f>
        <v>46176751.892699987</v>
      </c>
      <c r="DG24" s="86">
        <f t="shared" ref="DG24" si="130">$D$13*DE20</f>
        <v>50374638.428399988</v>
      </c>
      <c r="DH24" s="85">
        <f t="shared" ref="DH24" si="131">$D$13*DF20</f>
        <v>28762293.554279998</v>
      </c>
      <c r="DI24" s="85">
        <f t="shared" ref="DI24" si="132">$D$13*DG20</f>
        <v>28762293.554279998</v>
      </c>
      <c r="DJ24" s="85">
        <f t="shared" ref="DJ24" si="133">$D$13*DH20</f>
        <v>31159151.350469995</v>
      </c>
      <c r="DK24" s="85">
        <f t="shared" ref="DK24" si="134">$D$13*DI20</f>
        <v>33556009.14666</v>
      </c>
      <c r="DL24" s="85">
        <f t="shared" ref="DL24" si="135">$D$13*DJ20</f>
        <v>35952866.942849994</v>
      </c>
      <c r="DM24" s="85">
        <f t="shared" ref="DM24" si="136">$D$13*DK20</f>
        <v>38349724.739039995</v>
      </c>
      <c r="DN24" s="85">
        <f t="shared" ref="DN24" si="137">$D$13*DL20</f>
        <v>40746582.535229996</v>
      </c>
      <c r="DO24" s="85">
        <f t="shared" ref="DO24" si="138">$D$13*DM20</f>
        <v>40746582.535229996</v>
      </c>
      <c r="DP24" s="85">
        <f t="shared" ref="DP24" si="139">$D$13*DN20</f>
        <v>43143440.331419997</v>
      </c>
      <c r="DQ24" s="104">
        <f t="shared" ref="DQ24" si="140">$D$13*DO20</f>
        <v>47937155.923799992</v>
      </c>
    </row>
    <row r="25" spans="1:121" s="87" customFormat="1" ht="18" customHeight="1" x14ac:dyDescent="0.3">
      <c r="A25" s="146" t="s">
        <v>153</v>
      </c>
      <c r="B25" s="85">
        <f>$E$9*C6</f>
        <v>11296800</v>
      </c>
      <c r="C25" s="85">
        <f>$E$9*D6</f>
        <v>12426480</v>
      </c>
      <c r="D25" s="85">
        <f>$E$9*E6</f>
        <v>13556160</v>
      </c>
      <c r="E25" s="86">
        <f t="shared" ref="E25:P25" si="141">$E$9*B20</f>
        <v>8472600</v>
      </c>
      <c r="F25" s="86">
        <f t="shared" si="141"/>
        <v>8472600</v>
      </c>
      <c r="G25" s="86">
        <f t="shared" si="141"/>
        <v>9178650</v>
      </c>
      <c r="H25" s="86">
        <f t="shared" si="141"/>
        <v>9884700.0000000019</v>
      </c>
      <c r="I25" s="86">
        <f t="shared" si="141"/>
        <v>10590750</v>
      </c>
      <c r="J25" s="86">
        <f t="shared" si="141"/>
        <v>11296800</v>
      </c>
      <c r="K25" s="86">
        <f t="shared" si="141"/>
        <v>12002850.000000002</v>
      </c>
      <c r="L25" s="86">
        <f t="shared" si="141"/>
        <v>12002850.000000002</v>
      </c>
      <c r="M25" s="86">
        <f t="shared" si="141"/>
        <v>12708900</v>
      </c>
      <c r="N25" s="86">
        <f t="shared" si="141"/>
        <v>14121000</v>
      </c>
      <c r="O25" s="86">
        <f t="shared" si="141"/>
        <v>15533100</v>
      </c>
      <c r="P25" s="86">
        <f t="shared" si="141"/>
        <v>16945200</v>
      </c>
      <c r="Q25" s="85">
        <f t="shared" ref="Q25:AB25" si="142">$E$10*N20</f>
        <v>8717763.5999999996</v>
      </c>
      <c r="R25" s="85">
        <f t="shared" si="142"/>
        <v>8717763.5999999996</v>
      </c>
      <c r="S25" s="85">
        <f t="shared" si="142"/>
        <v>9444243.8999999985</v>
      </c>
      <c r="T25" s="85">
        <f t="shared" si="142"/>
        <v>10170724.200000001</v>
      </c>
      <c r="U25" s="85">
        <f t="shared" si="142"/>
        <v>10897204.5</v>
      </c>
      <c r="V25" s="85">
        <f t="shared" si="142"/>
        <v>11623684.799999999</v>
      </c>
      <c r="W25" s="85">
        <f t="shared" si="142"/>
        <v>12350165.1</v>
      </c>
      <c r="X25" s="85">
        <f t="shared" si="142"/>
        <v>12350165.1</v>
      </c>
      <c r="Y25" s="85">
        <f t="shared" si="142"/>
        <v>13076645.399999999</v>
      </c>
      <c r="Z25" s="85">
        <f t="shared" si="142"/>
        <v>14529606</v>
      </c>
      <c r="AA25" s="85">
        <f t="shared" si="142"/>
        <v>15982566.6</v>
      </c>
      <c r="AB25" s="85">
        <f t="shared" si="142"/>
        <v>17435527.199999999</v>
      </c>
      <c r="AC25" s="86">
        <f t="shared" ref="AC25:AN25" si="143">$E$11*Z20</f>
        <v>8337422.3399999999</v>
      </c>
      <c r="AD25" s="86">
        <f t="shared" si="143"/>
        <v>8337422.3399999999</v>
      </c>
      <c r="AE25" s="86">
        <f t="shared" si="143"/>
        <v>9032207.5350000001</v>
      </c>
      <c r="AF25" s="86">
        <f t="shared" si="143"/>
        <v>9726992.7300000004</v>
      </c>
      <c r="AG25" s="86">
        <f t="shared" si="143"/>
        <v>10421777.924999999</v>
      </c>
      <c r="AH25" s="86">
        <f t="shared" si="143"/>
        <v>11116563.120000001</v>
      </c>
      <c r="AI25" s="86">
        <f t="shared" si="143"/>
        <v>11811348.315000001</v>
      </c>
      <c r="AJ25" s="86">
        <f t="shared" si="143"/>
        <v>11811348.315000001</v>
      </c>
      <c r="AK25" s="86">
        <f t="shared" si="143"/>
        <v>12506133.51</v>
      </c>
      <c r="AL25" s="86">
        <f t="shared" si="143"/>
        <v>13895703.9</v>
      </c>
      <c r="AM25" s="86">
        <f t="shared" si="143"/>
        <v>15285274.290000001</v>
      </c>
      <c r="AN25" s="86">
        <f t="shared" si="143"/>
        <v>16674844.68</v>
      </c>
      <c r="AO25" s="85">
        <f t="shared" ref="AO25:AZ25" si="144">$E$12*AL20</f>
        <v>8509082.4000000004</v>
      </c>
      <c r="AP25" s="85">
        <f t="shared" si="144"/>
        <v>8509082.4000000004</v>
      </c>
      <c r="AQ25" s="85">
        <f t="shared" si="144"/>
        <v>9218172.5999999996</v>
      </c>
      <c r="AR25" s="85">
        <f t="shared" si="144"/>
        <v>9927262.8000000026</v>
      </c>
      <c r="AS25" s="85">
        <f t="shared" si="144"/>
        <v>10636353</v>
      </c>
      <c r="AT25" s="85">
        <f t="shared" si="144"/>
        <v>11345443.200000001</v>
      </c>
      <c r="AU25" s="85">
        <f t="shared" si="144"/>
        <v>12054533.400000002</v>
      </c>
      <c r="AV25" s="85">
        <f t="shared" si="144"/>
        <v>12054533.400000002</v>
      </c>
      <c r="AW25" s="85">
        <f t="shared" si="144"/>
        <v>12763623.600000001</v>
      </c>
      <c r="AX25" s="85">
        <f t="shared" si="144"/>
        <v>14181804</v>
      </c>
      <c r="AY25" s="85">
        <f t="shared" si="144"/>
        <v>15599984.4</v>
      </c>
      <c r="AZ25" s="85">
        <f t="shared" si="144"/>
        <v>17018164.800000001</v>
      </c>
      <c r="BA25" s="86">
        <f t="shared" ref="BA25:BI25" si="145">$E$13*AX20</f>
        <v>5552220.375</v>
      </c>
      <c r="BB25" s="86">
        <f t="shared" si="145"/>
        <v>5552220.375</v>
      </c>
      <c r="BC25" s="86">
        <f t="shared" si="145"/>
        <v>6014905.40625</v>
      </c>
      <c r="BD25" s="86">
        <f t="shared" si="145"/>
        <v>6477590.4375000009</v>
      </c>
      <c r="BE25" s="86">
        <f t="shared" si="145"/>
        <v>6940275.46875</v>
      </c>
      <c r="BF25" s="86">
        <f t="shared" si="145"/>
        <v>7402960.5</v>
      </c>
      <c r="BG25" s="86">
        <f t="shared" si="145"/>
        <v>7865645.53125</v>
      </c>
      <c r="BH25" s="86">
        <f t="shared" si="145"/>
        <v>7865645.53125</v>
      </c>
      <c r="BI25" s="86">
        <f t="shared" si="145"/>
        <v>8328330.5625</v>
      </c>
      <c r="BJ25" s="86">
        <f t="shared" ref="BJ25" si="146">$E$13*BG20</f>
        <v>9253700.625</v>
      </c>
      <c r="BK25" s="86">
        <f t="shared" ref="BK25" si="147">$E$13*BH20</f>
        <v>10179070.6875</v>
      </c>
      <c r="BL25" s="86">
        <f t="shared" ref="BL25" si="148">$E$13*BI20</f>
        <v>11104440.75</v>
      </c>
      <c r="BM25" s="85">
        <f t="shared" ref="BM25" si="149">$E$13*BJ20</f>
        <v>7104591</v>
      </c>
      <c r="BN25" s="85">
        <f t="shared" ref="BN25" si="150">$E$13*BK20</f>
        <v>7104591</v>
      </c>
      <c r="BO25" s="85">
        <f t="shared" ref="BO25" si="151">$E$13*BL20</f>
        <v>7696640.25</v>
      </c>
      <c r="BP25" s="85">
        <f t="shared" ref="BP25" si="152">$E$13*BM20</f>
        <v>8288689.5000000019</v>
      </c>
      <c r="BQ25" s="85">
        <f t="shared" ref="BQ25" si="153">$E$13*BN20</f>
        <v>8880738.75</v>
      </c>
      <c r="BR25" s="85">
        <f t="shared" ref="BR25" si="154">$E$13*BO20</f>
        <v>9472788</v>
      </c>
      <c r="BS25" s="85">
        <f t="shared" ref="BS25" si="155">$E$13*BP20</f>
        <v>10064837.25</v>
      </c>
      <c r="BT25" s="85">
        <f t="shared" ref="BT25" si="156">$E$13*BQ20</f>
        <v>10064837.25</v>
      </c>
      <c r="BU25" s="85">
        <f t="shared" ref="BU25" si="157">$E$13*BR20</f>
        <v>10656886.5</v>
      </c>
      <c r="BV25" s="85">
        <f t="shared" ref="BV25" si="158">$E$13*BS20</f>
        <v>11840985</v>
      </c>
      <c r="BW25" s="85">
        <f t="shared" ref="BW25" si="159">$E$13*BT20</f>
        <v>13025083.5</v>
      </c>
      <c r="BX25" s="85">
        <f t="shared" ref="BX25" si="160">$E$13*BU20</f>
        <v>14209182</v>
      </c>
      <c r="BY25" s="86">
        <f t="shared" ref="BY25" si="161">$E$13*BV20</f>
        <v>8850431.3039999995</v>
      </c>
      <c r="BZ25" s="86">
        <f t="shared" ref="BZ25" si="162">$E$13*BW20</f>
        <v>8850431.3039999995</v>
      </c>
      <c r="CA25" s="86">
        <f t="shared" ref="CA25" si="163">$E$13*BX20</f>
        <v>9587967.2460000012</v>
      </c>
      <c r="CB25" s="86">
        <f t="shared" ref="CB25" si="164">$E$13*BY20</f>
        <v>10325503.188000001</v>
      </c>
      <c r="CC25" s="86">
        <f t="shared" ref="CC25" si="165">$E$13*BZ20</f>
        <v>11063039.130000001</v>
      </c>
      <c r="CD25" s="86">
        <f t="shared" ref="CD25" si="166">$E$13*CA20</f>
        <v>11800575.072000001</v>
      </c>
      <c r="CE25" s="86">
        <f t="shared" ref="CE25" si="167">$E$13*CB20</f>
        <v>12538111.014000002</v>
      </c>
      <c r="CF25" s="86">
        <f t="shared" ref="CF25" si="168">$E$13*CC20</f>
        <v>12538111.014000002</v>
      </c>
      <c r="CG25" s="86">
        <f t="shared" ref="CG25" si="169">$E$13*CD20</f>
        <v>13275646.956</v>
      </c>
      <c r="CH25" s="86">
        <f t="shared" ref="CH25" si="170">$E$13*CE20</f>
        <v>14750718.840000002</v>
      </c>
      <c r="CI25" s="86">
        <f t="shared" ref="CI25" si="171">$E$13*CF20</f>
        <v>16225790.724000001</v>
      </c>
      <c r="CJ25" s="86">
        <f t="shared" ref="CJ25" si="172">$E$13*CG20</f>
        <v>17700862.607999999</v>
      </c>
      <c r="CK25" s="85">
        <f t="shared" ref="CK25" si="173">$E$13*CH20</f>
        <v>10538558.783999998</v>
      </c>
      <c r="CL25" s="85">
        <f t="shared" ref="CL25" si="174">$E$13*CI20</f>
        <v>10538558.783999998</v>
      </c>
      <c r="CM25" s="85">
        <f t="shared" ref="CM25" si="175">$E$13*CJ20</f>
        <v>11416772.015999997</v>
      </c>
      <c r="CN25" s="85">
        <f t="shared" ref="CN25" si="176">$E$13*CK20</f>
        <v>12294985.247999998</v>
      </c>
      <c r="CO25" s="85">
        <f t="shared" ref="CO25" si="177">$E$13*CL20</f>
        <v>13173198.479999997</v>
      </c>
      <c r="CP25" s="85">
        <f t="shared" ref="CP25" si="178">$E$13*CM20</f>
        <v>14051411.711999997</v>
      </c>
      <c r="CQ25" s="85">
        <f t="shared" ref="CQ25" si="179">$E$13*CN20</f>
        <v>14929624.943999998</v>
      </c>
      <c r="CR25" s="85">
        <f t="shared" ref="CR25" si="180">$E$13*CO20</f>
        <v>14929624.943999998</v>
      </c>
      <c r="CS25" s="85">
        <f t="shared" ref="CS25" si="181">$E$13*CP20</f>
        <v>15807838.175999997</v>
      </c>
      <c r="CT25" s="85">
        <f t="shared" ref="CT25" si="182">$E$13*CQ20</f>
        <v>17564264.639999997</v>
      </c>
      <c r="CU25" s="85">
        <f t="shared" ref="CU25" si="183">$E$13*CR20</f>
        <v>19320691.103999998</v>
      </c>
      <c r="CV25" s="85">
        <f t="shared" ref="CV25" si="184">$E$13*CS20</f>
        <v>21077117.567999996</v>
      </c>
      <c r="CW25" s="86">
        <f t="shared" ref="CW25" si="185">$E$13*CT20</f>
        <v>12593659.607099997</v>
      </c>
      <c r="CX25" s="86">
        <f t="shared" ref="CX25" si="186">$E$13*CU20</f>
        <v>12593659.607099997</v>
      </c>
      <c r="CY25" s="86">
        <f t="shared" ref="CY25" si="187">$E$13*CV20</f>
        <v>13643131.241024999</v>
      </c>
      <c r="CZ25" s="86">
        <f t="shared" ref="CZ25" si="188">$E$13*CW20</f>
        <v>14692602.874949999</v>
      </c>
      <c r="DA25" s="86">
        <f t="shared" ref="DA25" si="189">$E$13*CX20</f>
        <v>15742074.508874996</v>
      </c>
      <c r="DB25" s="86">
        <f t="shared" ref="DB25" si="190">$E$13*CY20</f>
        <v>16791546.142799996</v>
      </c>
      <c r="DC25" s="86">
        <f t="shared" ref="DC25" si="191">$E$13*CZ20</f>
        <v>17841017.776724998</v>
      </c>
      <c r="DD25" s="86">
        <f t="shared" ref="DD25" si="192">$E$13*DA20</f>
        <v>17841017.776724998</v>
      </c>
      <c r="DE25" s="86">
        <f t="shared" ref="DE25" si="193">$E$13*DB20</f>
        <v>18890489.410649996</v>
      </c>
      <c r="DF25" s="86">
        <f t="shared" ref="DF25" si="194">$E$13*DC20</f>
        <v>20989432.678499997</v>
      </c>
      <c r="DG25" s="86">
        <f t="shared" ref="DG25" si="195">$E$13*DD20</f>
        <v>23088375.946349993</v>
      </c>
      <c r="DH25" s="86">
        <f t="shared" ref="DH25" si="196">$E$13*DE20</f>
        <v>25187319.214199994</v>
      </c>
      <c r="DI25" s="85">
        <f t="shared" ref="DI25" si="197">$E$13*DF20</f>
        <v>14381146.777139999</v>
      </c>
      <c r="DJ25" s="85">
        <f t="shared" ref="DJ25" si="198">$E$13*DG20</f>
        <v>14381146.777139999</v>
      </c>
      <c r="DK25" s="85">
        <f t="shared" ref="DK25" si="199">$E$13*DH20</f>
        <v>15579575.675234998</v>
      </c>
      <c r="DL25" s="85">
        <f t="shared" ref="DL25" si="200">$E$13*DI20</f>
        <v>16778004.57333</v>
      </c>
      <c r="DM25" s="85">
        <f t="shared" ref="DM25" si="201">$E$13*DJ20</f>
        <v>17976433.471424997</v>
      </c>
      <c r="DN25" s="85">
        <f t="shared" ref="DN25" si="202">$E$13*DK20</f>
        <v>19174862.369519997</v>
      </c>
      <c r="DO25" s="85">
        <f t="shared" ref="DO25" si="203">$E$13*DL20</f>
        <v>20373291.267614998</v>
      </c>
      <c r="DP25" s="85">
        <f t="shared" ref="DP25" si="204">$E$13*DM20</f>
        <v>20373291.267614998</v>
      </c>
      <c r="DQ25" s="104">
        <f t="shared" ref="DQ25" si="205">$E$13*DN20</f>
        <v>21571720.165709998</v>
      </c>
    </row>
    <row r="26" spans="1:121" s="87" customFormat="1" ht="18" customHeight="1" thickBot="1" x14ac:dyDescent="0.35">
      <c r="A26" s="147" t="s">
        <v>154</v>
      </c>
      <c r="B26" s="88">
        <f>$F$9*B6</f>
        <v>1129680</v>
      </c>
      <c r="C26" s="88">
        <f>$F$9*C6</f>
        <v>1255200</v>
      </c>
      <c r="D26" s="88">
        <f>$F$9*D6</f>
        <v>1380720</v>
      </c>
      <c r="E26" s="88">
        <f>$F$9*E6</f>
        <v>1506240</v>
      </c>
      <c r="F26" s="89">
        <f t="shared" ref="F26:Q26" si="206">$F$9*B20</f>
        <v>941400</v>
      </c>
      <c r="G26" s="89">
        <f t="shared" si="206"/>
        <v>941400</v>
      </c>
      <c r="H26" s="89">
        <f t="shared" si="206"/>
        <v>1019850</v>
      </c>
      <c r="I26" s="89">
        <f t="shared" si="206"/>
        <v>1098300.0000000002</v>
      </c>
      <c r="J26" s="89">
        <f t="shared" si="206"/>
        <v>1176750</v>
      </c>
      <c r="K26" s="89">
        <f t="shared" si="206"/>
        <v>1255200</v>
      </c>
      <c r="L26" s="89">
        <f t="shared" si="206"/>
        <v>1333650.0000000002</v>
      </c>
      <c r="M26" s="89">
        <f t="shared" si="206"/>
        <v>1333650.0000000002</v>
      </c>
      <c r="N26" s="89">
        <f t="shared" si="206"/>
        <v>1412100</v>
      </c>
      <c r="O26" s="89">
        <f t="shared" si="206"/>
        <v>1569000</v>
      </c>
      <c r="P26" s="89">
        <f t="shared" si="206"/>
        <v>1725900</v>
      </c>
      <c r="Q26" s="89">
        <f t="shared" si="206"/>
        <v>1882800</v>
      </c>
      <c r="R26" s="88">
        <f t="shared" ref="R26:AC26" si="207">$F$10*N20</f>
        <v>1245394.8</v>
      </c>
      <c r="S26" s="88">
        <f t="shared" si="207"/>
        <v>1245394.8</v>
      </c>
      <c r="T26" s="88">
        <f t="shared" si="207"/>
        <v>1349177.7000000002</v>
      </c>
      <c r="U26" s="88">
        <f t="shared" si="207"/>
        <v>1452960.6000000003</v>
      </c>
      <c r="V26" s="88">
        <f t="shared" si="207"/>
        <v>1556743.5</v>
      </c>
      <c r="W26" s="88">
        <f t="shared" si="207"/>
        <v>1660526.4000000001</v>
      </c>
      <c r="X26" s="88">
        <f t="shared" si="207"/>
        <v>1764309.3</v>
      </c>
      <c r="Y26" s="88">
        <f t="shared" si="207"/>
        <v>1764309.3</v>
      </c>
      <c r="Z26" s="88">
        <f t="shared" si="207"/>
        <v>1868092.2000000002</v>
      </c>
      <c r="AA26" s="88">
        <f t="shared" si="207"/>
        <v>2075658</v>
      </c>
      <c r="AB26" s="88">
        <f t="shared" si="207"/>
        <v>2283223.8000000003</v>
      </c>
      <c r="AC26" s="88">
        <f t="shared" si="207"/>
        <v>2490789.6</v>
      </c>
      <c r="AD26" s="89">
        <f t="shared" ref="AD26:AO26" si="208">$F$11*Z20</f>
        <v>1667484.4680000001</v>
      </c>
      <c r="AE26" s="89">
        <f t="shared" si="208"/>
        <v>1667484.4680000001</v>
      </c>
      <c r="AF26" s="89">
        <f t="shared" si="208"/>
        <v>1806441.5070000002</v>
      </c>
      <c r="AG26" s="89">
        <f t="shared" si="208"/>
        <v>1945398.5460000001</v>
      </c>
      <c r="AH26" s="89">
        <f t="shared" si="208"/>
        <v>2084355.585</v>
      </c>
      <c r="AI26" s="89">
        <f t="shared" si="208"/>
        <v>2223312.6240000003</v>
      </c>
      <c r="AJ26" s="89">
        <f t="shared" si="208"/>
        <v>2362269.6630000002</v>
      </c>
      <c r="AK26" s="89">
        <f t="shared" si="208"/>
        <v>2362269.6630000002</v>
      </c>
      <c r="AL26" s="89">
        <f t="shared" si="208"/>
        <v>2501226.702</v>
      </c>
      <c r="AM26" s="89">
        <f t="shared" si="208"/>
        <v>2779140.7800000003</v>
      </c>
      <c r="AN26" s="89">
        <f t="shared" si="208"/>
        <v>3057054.8580000005</v>
      </c>
      <c r="AO26" s="89">
        <f t="shared" si="208"/>
        <v>3334968.9360000002</v>
      </c>
      <c r="AP26" s="88">
        <f t="shared" ref="AP26:BA26" si="209">$F$12*AL20</f>
        <v>2127270.6</v>
      </c>
      <c r="AQ26" s="88">
        <f t="shared" si="209"/>
        <v>2127270.6</v>
      </c>
      <c r="AR26" s="88">
        <f t="shared" si="209"/>
        <v>2304543.15</v>
      </c>
      <c r="AS26" s="88">
        <f t="shared" si="209"/>
        <v>2481815.7000000007</v>
      </c>
      <c r="AT26" s="88">
        <f t="shared" si="209"/>
        <v>2659088.25</v>
      </c>
      <c r="AU26" s="88">
        <f t="shared" si="209"/>
        <v>2836360.8000000003</v>
      </c>
      <c r="AV26" s="88">
        <f t="shared" si="209"/>
        <v>3013633.3500000006</v>
      </c>
      <c r="AW26" s="88">
        <f t="shared" si="209"/>
        <v>3013633.3500000006</v>
      </c>
      <c r="AX26" s="88">
        <f t="shared" si="209"/>
        <v>3190905.9000000004</v>
      </c>
      <c r="AY26" s="88">
        <f t="shared" si="209"/>
        <v>3545451</v>
      </c>
      <c r="AZ26" s="88">
        <f t="shared" si="209"/>
        <v>3899996.1</v>
      </c>
      <c r="BA26" s="88">
        <f t="shared" si="209"/>
        <v>4254541.2</v>
      </c>
      <c r="BB26" s="89">
        <f t="shared" ref="BB26:BI26" si="210">$F$13*AX20</f>
        <v>2776110.1875</v>
      </c>
      <c r="BC26" s="89">
        <f t="shared" si="210"/>
        <v>2776110.1875</v>
      </c>
      <c r="BD26" s="89">
        <f t="shared" si="210"/>
        <v>3007452.703125</v>
      </c>
      <c r="BE26" s="89">
        <f t="shared" si="210"/>
        <v>3238795.2187500005</v>
      </c>
      <c r="BF26" s="89">
        <f t="shared" si="210"/>
        <v>3470137.734375</v>
      </c>
      <c r="BG26" s="89">
        <f t="shared" si="210"/>
        <v>3701480.25</v>
      </c>
      <c r="BH26" s="89">
        <f t="shared" si="210"/>
        <v>3932822.765625</v>
      </c>
      <c r="BI26" s="89">
        <f t="shared" si="210"/>
        <v>3932822.765625</v>
      </c>
      <c r="BJ26" s="89">
        <f t="shared" ref="BJ26" si="211">$F$13*BF20</f>
        <v>4164165.28125</v>
      </c>
      <c r="BK26" s="89">
        <f t="shared" ref="BK26" si="212">$F$13*BG20</f>
        <v>4626850.3125</v>
      </c>
      <c r="BL26" s="89">
        <f t="shared" ref="BL26" si="213">$F$13*BH20</f>
        <v>5089535.34375</v>
      </c>
      <c r="BM26" s="89">
        <f t="shared" ref="BM26" si="214">$F$13*BI20</f>
        <v>5552220.375</v>
      </c>
      <c r="BN26" s="88">
        <f t="shared" ref="BN26" si="215">$F$13*BJ20</f>
        <v>3552295.5</v>
      </c>
      <c r="BO26" s="88">
        <f t="shared" ref="BO26" si="216">$F$13*BK20</f>
        <v>3552295.5</v>
      </c>
      <c r="BP26" s="88">
        <f t="shared" ref="BP26" si="217">$F$13*BL20</f>
        <v>3848320.125</v>
      </c>
      <c r="BQ26" s="88">
        <f t="shared" ref="BQ26" si="218">$F$13*BM20</f>
        <v>4144344.7500000009</v>
      </c>
      <c r="BR26" s="88">
        <f t="shared" ref="BR26" si="219">$F$13*BN20</f>
        <v>4440369.375</v>
      </c>
      <c r="BS26" s="88">
        <f t="shared" ref="BS26" si="220">$F$13*BO20</f>
        <v>4736394</v>
      </c>
      <c r="BT26" s="88">
        <f t="shared" ref="BT26" si="221">$F$13*BP20</f>
        <v>5032418.625</v>
      </c>
      <c r="BU26" s="88">
        <f t="shared" ref="BU26" si="222">$F$13*BQ20</f>
        <v>5032418.625</v>
      </c>
      <c r="BV26" s="88">
        <f t="shared" ref="BV26" si="223">$F$13*BR20</f>
        <v>5328443.25</v>
      </c>
      <c r="BW26" s="88">
        <f t="shared" ref="BW26" si="224">$F$13*BS20</f>
        <v>5920492.5</v>
      </c>
      <c r="BX26" s="88">
        <f t="shared" ref="BX26" si="225">$F$13*BT20</f>
        <v>6512541.75</v>
      </c>
      <c r="BY26" s="88">
        <f t="shared" ref="BY26" si="226">$F$13*BU20</f>
        <v>7104591</v>
      </c>
      <c r="BZ26" s="89">
        <f t="shared" ref="BZ26" si="227">$F$13*BV20</f>
        <v>4425215.6519999998</v>
      </c>
      <c r="CA26" s="89">
        <f t="shared" ref="CA26" si="228">$F$13*BW20</f>
        <v>4425215.6519999998</v>
      </c>
      <c r="CB26" s="89">
        <f t="shared" ref="CB26" si="229">$F$13*BX20</f>
        <v>4793983.6230000006</v>
      </c>
      <c r="CC26" s="89">
        <f t="shared" ref="CC26" si="230">$F$13*BY20</f>
        <v>5162751.5940000005</v>
      </c>
      <c r="CD26" s="89">
        <f t="shared" ref="CD26" si="231">$F$13*BZ20</f>
        <v>5531519.5650000004</v>
      </c>
      <c r="CE26" s="89">
        <f t="shared" ref="CE26" si="232">$F$13*CA20</f>
        <v>5900287.5360000003</v>
      </c>
      <c r="CF26" s="89">
        <f t="shared" ref="CF26" si="233">$F$13*CB20</f>
        <v>6269055.5070000011</v>
      </c>
      <c r="CG26" s="89">
        <f t="shared" ref="CG26" si="234">$F$13*CC20</f>
        <v>6269055.5070000011</v>
      </c>
      <c r="CH26" s="89">
        <f t="shared" ref="CH26" si="235">$F$13*CD20</f>
        <v>6637823.4780000001</v>
      </c>
      <c r="CI26" s="89">
        <f t="shared" ref="CI26" si="236">$F$13*CE20</f>
        <v>7375359.4200000009</v>
      </c>
      <c r="CJ26" s="89">
        <f t="shared" ref="CJ26" si="237">$F$13*CF20</f>
        <v>8112895.3620000007</v>
      </c>
      <c r="CK26" s="89">
        <f t="shared" ref="CK26" si="238">$F$13*CG20</f>
        <v>8850431.3039999995</v>
      </c>
      <c r="CL26" s="88">
        <f t="shared" ref="CL26" si="239">$F$13*CH20</f>
        <v>5269279.3919999991</v>
      </c>
      <c r="CM26" s="88">
        <f t="shared" ref="CM26" si="240">$F$13*CI20</f>
        <v>5269279.3919999991</v>
      </c>
      <c r="CN26" s="88">
        <f t="shared" ref="CN26" si="241">$F$13*CJ20</f>
        <v>5708386.0079999985</v>
      </c>
      <c r="CO26" s="88">
        <f t="shared" ref="CO26" si="242">$F$13*CK20</f>
        <v>6147492.6239999989</v>
      </c>
      <c r="CP26" s="88">
        <f t="shared" ref="CP26" si="243">$F$13*CL20</f>
        <v>6586599.2399999984</v>
      </c>
      <c r="CQ26" s="88">
        <f t="shared" ref="CQ26" si="244">$F$13*CM20</f>
        <v>7025705.8559999987</v>
      </c>
      <c r="CR26" s="88">
        <f t="shared" ref="CR26" si="245">$F$13*CN20</f>
        <v>7464812.4719999991</v>
      </c>
      <c r="CS26" s="88">
        <f t="shared" ref="CS26" si="246">$F$13*CO20</f>
        <v>7464812.4719999991</v>
      </c>
      <c r="CT26" s="88">
        <f t="shared" ref="CT26" si="247">$F$13*CP20</f>
        <v>7903919.0879999986</v>
      </c>
      <c r="CU26" s="88">
        <f t="shared" ref="CU26" si="248">$F$13*CQ20</f>
        <v>8782132.3199999984</v>
      </c>
      <c r="CV26" s="88">
        <f t="shared" ref="CV26" si="249">$F$13*CR20</f>
        <v>9660345.5519999992</v>
      </c>
      <c r="CW26" s="88">
        <f t="shared" ref="CW26" si="250">$F$13*CS20</f>
        <v>10538558.783999998</v>
      </c>
      <c r="CX26" s="89">
        <f t="shared" ref="CX26" si="251">$F$13*CT20</f>
        <v>6296829.8035499984</v>
      </c>
      <c r="CY26" s="89">
        <f t="shared" ref="CY26" si="252">$F$13*CU20</f>
        <v>6296829.8035499984</v>
      </c>
      <c r="CZ26" s="89">
        <f t="shared" ref="CZ26" si="253">$F$13*CV20</f>
        <v>6821565.6205124995</v>
      </c>
      <c r="DA26" s="89">
        <f t="shared" ref="DA26" si="254">$F$13*CW20</f>
        <v>7346301.4374749996</v>
      </c>
      <c r="DB26" s="89">
        <f t="shared" ref="DB26" si="255">$F$13*CX20</f>
        <v>7871037.2544374978</v>
      </c>
      <c r="DC26" s="89">
        <f t="shared" ref="DC26" si="256">$F$13*CY20</f>
        <v>8395773.0713999979</v>
      </c>
      <c r="DD26" s="89">
        <f t="shared" ref="DD26" si="257">$F$13*CZ20</f>
        <v>8920508.888362499</v>
      </c>
      <c r="DE26" s="89">
        <f t="shared" ref="DE26" si="258">$F$13*DA20</f>
        <v>8920508.888362499</v>
      </c>
      <c r="DF26" s="89">
        <f t="shared" ref="DF26" si="259">$F$13*DB20</f>
        <v>9445244.7053249981</v>
      </c>
      <c r="DG26" s="89">
        <f t="shared" ref="DG26" si="260">$F$13*DC20</f>
        <v>10494716.339249998</v>
      </c>
      <c r="DH26" s="89">
        <f t="shared" ref="DH26" si="261">$F$13*DD20</f>
        <v>11544187.973174997</v>
      </c>
      <c r="DI26" s="89">
        <f t="shared" ref="DI26" si="262">$F$13*DE20</f>
        <v>12593659.607099997</v>
      </c>
      <c r="DJ26" s="88">
        <f t="shared" ref="DJ26" si="263">$F$13*DF20</f>
        <v>7190573.3885699995</v>
      </c>
      <c r="DK26" s="88">
        <f t="shared" ref="DK26" si="264">$F$13*DG20</f>
        <v>7190573.3885699995</v>
      </c>
      <c r="DL26" s="88">
        <f t="shared" ref="DL26" si="265">$F$13*DH20</f>
        <v>7789787.8376174988</v>
      </c>
      <c r="DM26" s="88">
        <f t="shared" ref="DM26" si="266">$F$13*DI20</f>
        <v>8389002.286665</v>
      </c>
      <c r="DN26" s="88">
        <f t="shared" ref="DN26" si="267">$F$13*DJ20</f>
        <v>8988216.7357124984</v>
      </c>
      <c r="DO26" s="88">
        <f t="shared" ref="DO26" si="268">$F$13*DK20</f>
        <v>9587431.1847599987</v>
      </c>
      <c r="DP26" s="88">
        <f t="shared" ref="DP26" si="269">$F$13*DL20</f>
        <v>10186645.633807499</v>
      </c>
      <c r="DQ26" s="105">
        <f t="shared" ref="DQ26" si="270">$F$13*DM20</f>
        <v>10186645.633807499</v>
      </c>
    </row>
    <row r="28" spans="1:121" x14ac:dyDescent="0.3">
      <c r="B28" s="90"/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5" sqref="M5"/>
    </sheetView>
  </sheetViews>
  <sheetFormatPr defaultColWidth="8.88671875" defaultRowHeight="18" customHeight="1" x14ac:dyDescent="0.3"/>
  <cols>
    <col min="1" max="1" width="33.33203125" style="4" customWidth="1"/>
    <col min="2" max="121" width="12.6640625" style="4" customWidth="1"/>
    <col min="122" max="16384" width="8.88671875" style="4"/>
  </cols>
  <sheetData>
    <row r="1" spans="1:11" ht="18" customHeight="1" x14ac:dyDescent="0.3">
      <c r="A1" s="36" t="s">
        <v>0</v>
      </c>
    </row>
    <row r="3" spans="1:11" ht="18" customHeight="1" x14ac:dyDescent="0.3">
      <c r="A3" s="37" t="s">
        <v>30</v>
      </c>
    </row>
    <row r="4" spans="1:11" ht="18" customHeight="1" thickBot="1" x14ac:dyDescent="0.35">
      <c r="A4" s="7"/>
    </row>
    <row r="5" spans="1:11" ht="18" customHeight="1" thickBot="1" x14ac:dyDescent="0.35">
      <c r="A5" s="1"/>
      <c r="B5" s="2">
        <v>2015</v>
      </c>
      <c r="C5" s="2">
        <v>2016</v>
      </c>
      <c r="D5" s="2">
        <v>2017</v>
      </c>
      <c r="E5" s="2">
        <v>2018</v>
      </c>
      <c r="F5" s="2">
        <v>2019</v>
      </c>
      <c r="G5" s="2">
        <v>2020</v>
      </c>
      <c r="H5" s="2">
        <v>2021</v>
      </c>
      <c r="I5" s="2">
        <v>2022</v>
      </c>
      <c r="J5" s="2">
        <v>2023</v>
      </c>
      <c r="K5" s="3">
        <v>2024</v>
      </c>
    </row>
    <row r="6" spans="1:11" ht="18" customHeight="1" x14ac:dyDescent="0.3">
      <c r="A6" s="8" t="s">
        <v>15</v>
      </c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8" customHeight="1" x14ac:dyDescent="0.3">
      <c r="A7" s="94" t="s">
        <v>8</v>
      </c>
      <c r="B7" s="95">
        <f>'Модель продаж'!B31</f>
        <v>198000000</v>
      </c>
      <c r="C7" s="95">
        <f>'Модель продаж'!C31</f>
        <v>245388000</v>
      </c>
      <c r="D7" s="95">
        <f>'Модель продаж'!D31</f>
        <v>301158000</v>
      </c>
      <c r="E7" s="95">
        <f>'Модель продаж'!E31</f>
        <v>273273000</v>
      </c>
      <c r="F7" s="95">
        <f>'Модель продаж'!F31</f>
        <v>303249375</v>
      </c>
      <c r="G7" s="95">
        <f>'Модель продаж'!G31</f>
        <v>250965000</v>
      </c>
      <c r="H7" s="95">
        <f>'Модель продаж'!H31</f>
        <v>264517110</v>
      </c>
      <c r="I7" s="95">
        <f>'Модель продаж'!I31</f>
        <v>277065359.99999994</v>
      </c>
      <c r="J7" s="95">
        <f>'Модель продаж'!J31</f>
        <v>219054800.24999997</v>
      </c>
      <c r="K7" s="96">
        <f>'Модель продаж'!K31</f>
        <v>124131053.47499999</v>
      </c>
    </row>
    <row r="8" spans="1:11" ht="18" customHeight="1" x14ac:dyDescent="0.3">
      <c r="A8" s="94" t="s">
        <v>9</v>
      </c>
      <c r="B8" s="95">
        <f>'Модель продаж'!B32</f>
        <v>39000000</v>
      </c>
      <c r="C8" s="95">
        <f>'Модель продаж'!C32</f>
        <v>65910000</v>
      </c>
      <c r="D8" s="95">
        <f>'Модель продаж'!D32</f>
        <v>88978500</v>
      </c>
      <c r="E8" s="95">
        <f>'Модель продаж'!E32</f>
        <v>138411000</v>
      </c>
      <c r="F8" s="95">
        <f>'Модель продаж'!F32</f>
        <v>179192812.5</v>
      </c>
      <c r="G8" s="95">
        <f>'Модель продаж'!G32</f>
        <v>222446250</v>
      </c>
      <c r="H8" s="95">
        <f>'Модель продаж'!H32</f>
        <v>275833350</v>
      </c>
      <c r="I8" s="95">
        <f>'Модель продаж'!I32</f>
        <v>327440879.99999994</v>
      </c>
      <c r="J8" s="95">
        <f>'Модель продаж'!J32</f>
        <v>388324418.62499994</v>
      </c>
      <c r="K8" s="96">
        <f>'Модель продаж'!K32</f>
        <v>440101007.77499998</v>
      </c>
    </row>
    <row r="9" spans="1:11" ht="18" customHeight="1" x14ac:dyDescent="0.3">
      <c r="A9" s="94" t="s">
        <v>10</v>
      </c>
      <c r="B9" s="95">
        <f>'Модель продаж'!B33</f>
        <v>70200000</v>
      </c>
      <c r="C9" s="95">
        <f>'Модель продаж'!C33</f>
        <v>94910400</v>
      </c>
      <c r="D9" s="95">
        <f>'Модель продаж'!D33</f>
        <v>128129040</v>
      </c>
      <c r="E9" s="95">
        <f>'Модель продаж'!E33</f>
        <v>221457600</v>
      </c>
      <c r="F9" s="95">
        <f>'Модель продаж'!F33</f>
        <v>286708500</v>
      </c>
      <c r="G9" s="95">
        <f>'Модель продаж'!G33</f>
        <v>444892500</v>
      </c>
      <c r="H9" s="95">
        <f>'Модель продаж'!H33</f>
        <v>551666700</v>
      </c>
      <c r="I9" s="95">
        <f>'Модель продаж'!I33</f>
        <v>654881759.99999988</v>
      </c>
      <c r="J9" s="95">
        <f>'Модель продаж'!J33</f>
        <v>776648837.24999988</v>
      </c>
      <c r="K9" s="96">
        <f>'Модель продаж'!K33</f>
        <v>880202015.54999983</v>
      </c>
    </row>
    <row r="10" spans="1:11" ht="18" customHeight="1" x14ac:dyDescent="0.3">
      <c r="A10" s="94" t="s">
        <v>11</v>
      </c>
      <c r="B10" s="95">
        <f>'Модель продаж'!B34</f>
        <v>6600000.0000000009</v>
      </c>
      <c r="C10" s="95">
        <f>'Модель продаж'!C34</f>
        <v>8923200</v>
      </c>
      <c r="D10" s="95">
        <f>'Модель продаж'!D34</f>
        <v>16864848.000000004</v>
      </c>
      <c r="E10" s="95">
        <f>'Модель продаж'!E34</f>
        <v>31231200.000000004</v>
      </c>
      <c r="F10" s="95">
        <f>'Модель продаж'!F34</f>
        <v>40433250</v>
      </c>
      <c r="G10" s="95">
        <f>'Модель продаж'!G34</f>
        <v>50193000.000000007</v>
      </c>
      <c r="H10" s="95">
        <f>'Модель продаж'!H34</f>
        <v>62239320.000000007</v>
      </c>
      <c r="I10" s="95">
        <f>'Модель продаж'!I34</f>
        <v>73884095.999999985</v>
      </c>
      <c r="J10" s="95">
        <f>'Модель продаж'!J34</f>
        <v>87621920.099999994</v>
      </c>
      <c r="K10" s="96">
        <f>'Модель продаж'!K34</f>
        <v>99304842.780000001</v>
      </c>
    </row>
    <row r="11" spans="1:11" ht="18" customHeight="1" x14ac:dyDescent="0.3">
      <c r="A11" s="94" t="s">
        <v>12</v>
      </c>
      <c r="B11" s="95">
        <f>'Модель продаж'!B35</f>
        <v>0</v>
      </c>
      <c r="C11" s="95">
        <f>'Модель продаж'!C35</f>
        <v>0</v>
      </c>
      <c r="D11" s="95">
        <f>'Модель продаж'!D35</f>
        <v>20697768</v>
      </c>
      <c r="E11" s="95">
        <f>'Модель продаж'!E35</f>
        <v>44717400</v>
      </c>
      <c r="F11" s="95">
        <f>'Модель продаж'!F35</f>
        <v>115786125</v>
      </c>
      <c r="G11" s="95">
        <f>'Модель продаж'!G35</f>
        <v>215601750</v>
      </c>
      <c r="H11" s="95">
        <f>'Модель продаж'!H35</f>
        <v>320815404</v>
      </c>
      <c r="I11" s="95">
        <f>'Модель продаж'!I35</f>
        <v>423154367.99999988</v>
      </c>
      <c r="J11" s="95">
        <f>'Модель продаж'!J35</f>
        <v>627293291.62499988</v>
      </c>
      <c r="K11" s="96">
        <f>'Модель продаж'!K35</f>
        <v>853118876.6099999</v>
      </c>
    </row>
    <row r="12" spans="1:11" s="7" customFormat="1" ht="18" customHeight="1" thickBot="1" x14ac:dyDescent="0.35">
      <c r="A12" s="97" t="s">
        <v>13</v>
      </c>
      <c r="B12" s="98">
        <f>SUM(B7:B11)</f>
        <v>313800000</v>
      </c>
      <c r="C12" s="98">
        <f t="shared" ref="C12:K12" si="0">SUM(C7:C11)</f>
        <v>415131600</v>
      </c>
      <c r="D12" s="98">
        <f t="shared" si="0"/>
        <v>555828156</v>
      </c>
      <c r="E12" s="98">
        <f t="shared" si="0"/>
        <v>709090200</v>
      </c>
      <c r="F12" s="98">
        <f t="shared" si="0"/>
        <v>925370062.5</v>
      </c>
      <c r="G12" s="98">
        <f t="shared" si="0"/>
        <v>1184098500</v>
      </c>
      <c r="H12" s="98">
        <f t="shared" si="0"/>
        <v>1475071884</v>
      </c>
      <c r="I12" s="98">
        <f t="shared" si="0"/>
        <v>1756426463.9999995</v>
      </c>
      <c r="J12" s="98">
        <f t="shared" si="0"/>
        <v>2098943267.8499994</v>
      </c>
      <c r="K12" s="99">
        <f t="shared" si="0"/>
        <v>2396857796.1899996</v>
      </c>
    </row>
    <row r="13" spans="1:11" ht="18" customHeight="1" x14ac:dyDescent="0.3">
      <c r="A13" s="8" t="s">
        <v>31</v>
      </c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8" customHeight="1" x14ac:dyDescent="0.3">
      <c r="A14" s="94" t="s">
        <v>8</v>
      </c>
      <c r="B14" s="106">
        <v>0.4</v>
      </c>
      <c r="C14" s="106">
        <f>B14</f>
        <v>0.4</v>
      </c>
      <c r="D14" s="106">
        <f t="shared" ref="D14:K14" si="1">C14</f>
        <v>0.4</v>
      </c>
      <c r="E14" s="106">
        <f t="shared" si="1"/>
        <v>0.4</v>
      </c>
      <c r="F14" s="106">
        <f t="shared" si="1"/>
        <v>0.4</v>
      </c>
      <c r="G14" s="106">
        <f t="shared" si="1"/>
        <v>0.4</v>
      </c>
      <c r="H14" s="106">
        <f t="shared" si="1"/>
        <v>0.4</v>
      </c>
      <c r="I14" s="106">
        <f t="shared" si="1"/>
        <v>0.4</v>
      </c>
      <c r="J14" s="106">
        <f t="shared" si="1"/>
        <v>0.4</v>
      </c>
      <c r="K14" s="107">
        <f t="shared" si="1"/>
        <v>0.4</v>
      </c>
    </row>
    <row r="15" spans="1:11" ht="18" customHeight="1" x14ac:dyDescent="0.3">
      <c r="A15" s="94" t="s">
        <v>9</v>
      </c>
      <c r="B15" s="106">
        <v>0.45</v>
      </c>
      <c r="C15" s="106">
        <f t="shared" ref="C15:K18" si="2">B15</f>
        <v>0.45</v>
      </c>
      <c r="D15" s="106">
        <f t="shared" si="2"/>
        <v>0.45</v>
      </c>
      <c r="E15" s="106">
        <f t="shared" si="2"/>
        <v>0.45</v>
      </c>
      <c r="F15" s="106">
        <f t="shared" si="2"/>
        <v>0.45</v>
      </c>
      <c r="G15" s="106">
        <f t="shared" si="2"/>
        <v>0.45</v>
      </c>
      <c r="H15" s="106">
        <f t="shared" si="2"/>
        <v>0.45</v>
      </c>
      <c r="I15" s="106">
        <f t="shared" si="2"/>
        <v>0.45</v>
      </c>
      <c r="J15" s="106">
        <f t="shared" si="2"/>
        <v>0.45</v>
      </c>
      <c r="K15" s="107">
        <f t="shared" si="2"/>
        <v>0.45</v>
      </c>
    </row>
    <row r="16" spans="1:11" ht="18" customHeight="1" x14ac:dyDescent="0.3">
      <c r="A16" s="94" t="s">
        <v>10</v>
      </c>
      <c r="B16" s="106">
        <v>0.35</v>
      </c>
      <c r="C16" s="106">
        <f t="shared" si="2"/>
        <v>0.35</v>
      </c>
      <c r="D16" s="106">
        <f t="shared" si="2"/>
        <v>0.35</v>
      </c>
      <c r="E16" s="106">
        <f t="shared" si="2"/>
        <v>0.35</v>
      </c>
      <c r="F16" s="106">
        <f t="shared" si="2"/>
        <v>0.35</v>
      </c>
      <c r="G16" s="106">
        <f t="shared" si="2"/>
        <v>0.35</v>
      </c>
      <c r="H16" s="106">
        <f t="shared" si="2"/>
        <v>0.35</v>
      </c>
      <c r="I16" s="106">
        <f t="shared" si="2"/>
        <v>0.35</v>
      </c>
      <c r="J16" s="106">
        <f t="shared" si="2"/>
        <v>0.35</v>
      </c>
      <c r="K16" s="107">
        <f t="shared" si="2"/>
        <v>0.35</v>
      </c>
    </row>
    <row r="17" spans="1:121" ht="18" customHeight="1" x14ac:dyDescent="0.3">
      <c r="A17" s="94" t="s">
        <v>11</v>
      </c>
      <c r="B17" s="106">
        <v>0.4</v>
      </c>
      <c r="C17" s="106">
        <f t="shared" si="2"/>
        <v>0.4</v>
      </c>
      <c r="D17" s="106">
        <f t="shared" si="2"/>
        <v>0.4</v>
      </c>
      <c r="E17" s="106">
        <f t="shared" si="2"/>
        <v>0.4</v>
      </c>
      <c r="F17" s="106">
        <f t="shared" si="2"/>
        <v>0.4</v>
      </c>
      <c r="G17" s="106">
        <f t="shared" si="2"/>
        <v>0.4</v>
      </c>
      <c r="H17" s="106">
        <f t="shared" si="2"/>
        <v>0.4</v>
      </c>
      <c r="I17" s="106">
        <f t="shared" si="2"/>
        <v>0.4</v>
      </c>
      <c r="J17" s="106">
        <f t="shared" si="2"/>
        <v>0.4</v>
      </c>
      <c r="K17" s="107">
        <f t="shared" si="2"/>
        <v>0.4</v>
      </c>
    </row>
    <row r="18" spans="1:121" ht="18" customHeight="1" thickBot="1" x14ac:dyDescent="0.35">
      <c r="A18" s="108" t="s">
        <v>12</v>
      </c>
      <c r="B18" s="109">
        <v>0.25</v>
      </c>
      <c r="C18" s="109">
        <f t="shared" si="2"/>
        <v>0.25</v>
      </c>
      <c r="D18" s="109">
        <f t="shared" si="2"/>
        <v>0.25</v>
      </c>
      <c r="E18" s="109">
        <f t="shared" si="2"/>
        <v>0.25</v>
      </c>
      <c r="F18" s="109">
        <f t="shared" si="2"/>
        <v>0.25</v>
      </c>
      <c r="G18" s="109">
        <f t="shared" si="2"/>
        <v>0.25</v>
      </c>
      <c r="H18" s="109">
        <f t="shared" si="2"/>
        <v>0.25</v>
      </c>
      <c r="I18" s="109">
        <f t="shared" si="2"/>
        <v>0.25</v>
      </c>
      <c r="J18" s="109">
        <f t="shared" si="2"/>
        <v>0.25</v>
      </c>
      <c r="K18" s="110">
        <f t="shared" si="2"/>
        <v>0.25</v>
      </c>
    </row>
    <row r="19" spans="1:121" ht="18" customHeight="1" x14ac:dyDescent="0.3">
      <c r="A19" s="8" t="s">
        <v>32</v>
      </c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21" ht="18" customHeight="1" x14ac:dyDescent="0.3">
      <c r="A20" s="94" t="s">
        <v>8</v>
      </c>
      <c r="B20" s="95">
        <f>B7*B14</f>
        <v>79200000</v>
      </c>
      <c r="C20" s="95">
        <f t="shared" ref="C20:K20" si="3">C7*C14</f>
        <v>98155200</v>
      </c>
      <c r="D20" s="95">
        <f t="shared" si="3"/>
        <v>120463200</v>
      </c>
      <c r="E20" s="95">
        <f t="shared" si="3"/>
        <v>109309200</v>
      </c>
      <c r="F20" s="95">
        <f t="shared" si="3"/>
        <v>121299750</v>
      </c>
      <c r="G20" s="95">
        <f t="shared" si="3"/>
        <v>100386000</v>
      </c>
      <c r="H20" s="95">
        <f t="shared" si="3"/>
        <v>105806844</v>
      </c>
      <c r="I20" s="95">
        <f t="shared" si="3"/>
        <v>110826143.99999999</v>
      </c>
      <c r="J20" s="95">
        <f t="shared" si="3"/>
        <v>87621920.099999994</v>
      </c>
      <c r="K20" s="96">
        <f t="shared" si="3"/>
        <v>49652421.390000001</v>
      </c>
    </row>
    <row r="21" spans="1:121" ht="18" customHeight="1" x14ac:dyDescent="0.3">
      <c r="A21" s="94" t="s">
        <v>9</v>
      </c>
      <c r="B21" s="95">
        <f t="shared" ref="B21:K24" si="4">B8*B15</f>
        <v>17550000</v>
      </c>
      <c r="C21" s="95">
        <f t="shared" si="4"/>
        <v>29659500</v>
      </c>
      <c r="D21" s="95">
        <f t="shared" si="4"/>
        <v>40040325</v>
      </c>
      <c r="E21" s="95">
        <f t="shared" si="4"/>
        <v>62284950</v>
      </c>
      <c r="F21" s="95">
        <f t="shared" si="4"/>
        <v>80636765.625</v>
      </c>
      <c r="G21" s="95">
        <f t="shared" si="4"/>
        <v>100100812.5</v>
      </c>
      <c r="H21" s="95">
        <f t="shared" si="4"/>
        <v>124125007.5</v>
      </c>
      <c r="I21" s="95">
        <f t="shared" si="4"/>
        <v>147348395.99999997</v>
      </c>
      <c r="J21" s="95">
        <f t="shared" si="4"/>
        <v>174745988.38124996</v>
      </c>
      <c r="K21" s="96">
        <f t="shared" si="4"/>
        <v>198045453.49875</v>
      </c>
    </row>
    <row r="22" spans="1:121" ht="18" customHeight="1" x14ac:dyDescent="0.3">
      <c r="A22" s="94" t="s">
        <v>10</v>
      </c>
      <c r="B22" s="95">
        <f t="shared" si="4"/>
        <v>24570000</v>
      </c>
      <c r="C22" s="95">
        <f t="shared" si="4"/>
        <v>33218639.999999996</v>
      </c>
      <c r="D22" s="95">
        <f t="shared" si="4"/>
        <v>44845164</v>
      </c>
      <c r="E22" s="95">
        <f t="shared" si="4"/>
        <v>77510160</v>
      </c>
      <c r="F22" s="95">
        <f t="shared" si="4"/>
        <v>100347975</v>
      </c>
      <c r="G22" s="95">
        <f t="shared" si="4"/>
        <v>155712375</v>
      </c>
      <c r="H22" s="95">
        <f t="shared" si="4"/>
        <v>193083345</v>
      </c>
      <c r="I22" s="95">
        <f t="shared" si="4"/>
        <v>229208615.99999994</v>
      </c>
      <c r="J22" s="95">
        <f t="shared" si="4"/>
        <v>271827093.03749996</v>
      </c>
      <c r="K22" s="96">
        <f t="shared" si="4"/>
        <v>308070705.44249994</v>
      </c>
    </row>
    <row r="23" spans="1:121" ht="18" customHeight="1" x14ac:dyDescent="0.3">
      <c r="A23" s="94" t="s">
        <v>11</v>
      </c>
      <c r="B23" s="95">
        <f t="shared" si="4"/>
        <v>2640000.0000000005</v>
      </c>
      <c r="C23" s="95">
        <f t="shared" si="4"/>
        <v>3569280</v>
      </c>
      <c r="D23" s="95">
        <f t="shared" si="4"/>
        <v>6745939.200000002</v>
      </c>
      <c r="E23" s="95">
        <f t="shared" si="4"/>
        <v>12492480.000000002</v>
      </c>
      <c r="F23" s="95">
        <f t="shared" si="4"/>
        <v>16173300</v>
      </c>
      <c r="G23" s="95">
        <f t="shared" si="4"/>
        <v>20077200.000000004</v>
      </c>
      <c r="H23" s="95">
        <f t="shared" si="4"/>
        <v>24895728.000000004</v>
      </c>
      <c r="I23" s="95">
        <f t="shared" si="4"/>
        <v>29553638.399999995</v>
      </c>
      <c r="J23" s="95">
        <f t="shared" si="4"/>
        <v>35048768.039999999</v>
      </c>
      <c r="K23" s="96">
        <f t="shared" si="4"/>
        <v>39721937.112000003</v>
      </c>
    </row>
    <row r="24" spans="1:121" ht="18" customHeight="1" x14ac:dyDescent="0.3">
      <c r="A24" s="94" t="s">
        <v>12</v>
      </c>
      <c r="B24" s="95">
        <f t="shared" si="4"/>
        <v>0</v>
      </c>
      <c r="C24" s="95">
        <f t="shared" si="4"/>
        <v>0</v>
      </c>
      <c r="D24" s="95">
        <f t="shared" si="4"/>
        <v>5174442</v>
      </c>
      <c r="E24" s="95">
        <f t="shared" si="4"/>
        <v>11179350</v>
      </c>
      <c r="F24" s="95">
        <f t="shared" si="4"/>
        <v>28946531.25</v>
      </c>
      <c r="G24" s="95">
        <f t="shared" si="4"/>
        <v>53900437.5</v>
      </c>
      <c r="H24" s="95">
        <f t="shared" si="4"/>
        <v>80203851</v>
      </c>
      <c r="I24" s="95">
        <f t="shared" si="4"/>
        <v>105788591.99999997</v>
      </c>
      <c r="J24" s="95">
        <f t="shared" si="4"/>
        <v>156823322.90624997</v>
      </c>
      <c r="K24" s="96">
        <f t="shared" si="4"/>
        <v>213279719.15249997</v>
      </c>
    </row>
    <row r="25" spans="1:121" s="7" customFormat="1" ht="18" customHeight="1" thickBot="1" x14ac:dyDescent="0.35">
      <c r="A25" s="97" t="s">
        <v>13</v>
      </c>
      <c r="B25" s="98">
        <f>SUM(B20:B24)</f>
        <v>123960000</v>
      </c>
      <c r="C25" s="98">
        <f t="shared" ref="C25" si="5">SUM(C20:C24)</f>
        <v>164602620</v>
      </c>
      <c r="D25" s="98">
        <f t="shared" ref="D25" si="6">SUM(D20:D24)</f>
        <v>217269070.19999999</v>
      </c>
      <c r="E25" s="98">
        <f t="shared" ref="E25" si="7">SUM(E20:E24)</f>
        <v>272776140</v>
      </c>
      <c r="F25" s="98">
        <f t="shared" ref="F25" si="8">SUM(F20:F24)</f>
        <v>347404321.875</v>
      </c>
      <c r="G25" s="98">
        <f t="shared" ref="G25" si="9">SUM(G20:G24)</f>
        <v>430176825</v>
      </c>
      <c r="H25" s="98">
        <f t="shared" ref="H25" si="10">SUM(H20:H24)</f>
        <v>528114775.5</v>
      </c>
      <c r="I25" s="98">
        <f t="shared" ref="I25" si="11">SUM(I20:I24)</f>
        <v>622725386.39999986</v>
      </c>
      <c r="J25" s="98">
        <f t="shared" ref="J25" si="12">SUM(J20:J24)</f>
        <v>726067092.46499991</v>
      </c>
      <c r="K25" s="99">
        <f t="shared" ref="K25" si="13">SUM(K20:K24)</f>
        <v>808770236.59574986</v>
      </c>
    </row>
    <row r="26" spans="1:121" ht="18" customHeight="1" thickBot="1" x14ac:dyDescent="0.35"/>
    <row r="27" spans="1:121" ht="18" customHeight="1" thickBot="1" x14ac:dyDescent="0.35">
      <c r="A27" s="1" t="s">
        <v>74</v>
      </c>
      <c r="B27" s="31">
        <v>42005</v>
      </c>
      <c r="C27" s="31">
        <v>42036</v>
      </c>
      <c r="D27" s="31">
        <v>42064</v>
      </c>
      <c r="E27" s="31">
        <v>42095</v>
      </c>
      <c r="F27" s="31">
        <v>42125</v>
      </c>
      <c r="G27" s="31">
        <v>42156</v>
      </c>
      <c r="H27" s="31">
        <v>42186</v>
      </c>
      <c r="I27" s="31">
        <v>42217</v>
      </c>
      <c r="J27" s="31">
        <v>42248</v>
      </c>
      <c r="K27" s="31">
        <v>42278</v>
      </c>
      <c r="L27" s="31">
        <v>42309</v>
      </c>
      <c r="M27" s="31">
        <v>42339</v>
      </c>
      <c r="N27" s="31">
        <v>42370</v>
      </c>
      <c r="O27" s="31">
        <v>42401</v>
      </c>
      <c r="P27" s="31">
        <v>42430</v>
      </c>
      <c r="Q27" s="31">
        <v>42461</v>
      </c>
      <c r="R27" s="31">
        <v>42491</v>
      </c>
      <c r="S27" s="31">
        <v>42522</v>
      </c>
      <c r="T27" s="31">
        <v>42552</v>
      </c>
      <c r="U27" s="31">
        <v>42583</v>
      </c>
      <c r="V27" s="31">
        <v>42614</v>
      </c>
      <c r="W27" s="31">
        <v>42644</v>
      </c>
      <c r="X27" s="31">
        <v>42675</v>
      </c>
      <c r="Y27" s="31">
        <v>42705</v>
      </c>
      <c r="Z27" s="31">
        <v>42736</v>
      </c>
      <c r="AA27" s="31">
        <v>42767</v>
      </c>
      <c r="AB27" s="31">
        <v>42795</v>
      </c>
      <c r="AC27" s="31">
        <v>42826</v>
      </c>
      <c r="AD27" s="31">
        <v>42856</v>
      </c>
      <c r="AE27" s="31">
        <v>42887</v>
      </c>
      <c r="AF27" s="31">
        <v>42917</v>
      </c>
      <c r="AG27" s="31">
        <v>42948</v>
      </c>
      <c r="AH27" s="31">
        <v>42979</v>
      </c>
      <c r="AI27" s="31">
        <v>43009</v>
      </c>
      <c r="AJ27" s="31">
        <v>43040</v>
      </c>
      <c r="AK27" s="31">
        <v>43070</v>
      </c>
      <c r="AL27" s="31">
        <v>43101</v>
      </c>
      <c r="AM27" s="31">
        <v>43132</v>
      </c>
      <c r="AN27" s="31">
        <v>43160</v>
      </c>
      <c r="AO27" s="31">
        <v>43191</v>
      </c>
      <c r="AP27" s="31">
        <v>43221</v>
      </c>
      <c r="AQ27" s="31">
        <v>43252</v>
      </c>
      <c r="AR27" s="31">
        <v>43282</v>
      </c>
      <c r="AS27" s="31">
        <v>43313</v>
      </c>
      <c r="AT27" s="31">
        <v>43344</v>
      </c>
      <c r="AU27" s="31">
        <v>43374</v>
      </c>
      <c r="AV27" s="31">
        <v>43405</v>
      </c>
      <c r="AW27" s="31">
        <v>43435</v>
      </c>
      <c r="AX27" s="31">
        <v>43466</v>
      </c>
      <c r="AY27" s="31">
        <v>43497</v>
      </c>
      <c r="AZ27" s="31">
        <v>43525</v>
      </c>
      <c r="BA27" s="31">
        <v>43556</v>
      </c>
      <c r="BB27" s="31">
        <v>43586</v>
      </c>
      <c r="BC27" s="31">
        <v>43617</v>
      </c>
      <c r="BD27" s="31">
        <v>43647</v>
      </c>
      <c r="BE27" s="31">
        <v>43678</v>
      </c>
      <c r="BF27" s="31">
        <v>43709</v>
      </c>
      <c r="BG27" s="31">
        <v>43739</v>
      </c>
      <c r="BH27" s="31">
        <v>43770</v>
      </c>
      <c r="BI27" s="31">
        <v>43800</v>
      </c>
      <c r="BJ27" s="31">
        <v>43831</v>
      </c>
      <c r="BK27" s="31">
        <v>43862</v>
      </c>
      <c r="BL27" s="31">
        <v>43891</v>
      </c>
      <c r="BM27" s="31">
        <v>43922</v>
      </c>
      <c r="BN27" s="31">
        <v>43952</v>
      </c>
      <c r="BO27" s="31">
        <v>43983</v>
      </c>
      <c r="BP27" s="31">
        <v>44013</v>
      </c>
      <c r="BQ27" s="31">
        <v>44044</v>
      </c>
      <c r="BR27" s="31">
        <v>44075</v>
      </c>
      <c r="BS27" s="31">
        <v>44105</v>
      </c>
      <c r="BT27" s="31">
        <v>44136</v>
      </c>
      <c r="BU27" s="31">
        <v>44166</v>
      </c>
      <c r="BV27" s="31">
        <v>44197</v>
      </c>
      <c r="BW27" s="31">
        <v>44228</v>
      </c>
      <c r="BX27" s="31">
        <v>44256</v>
      </c>
      <c r="BY27" s="31">
        <v>44287</v>
      </c>
      <c r="BZ27" s="31">
        <v>44317</v>
      </c>
      <c r="CA27" s="31">
        <v>44348</v>
      </c>
      <c r="CB27" s="31">
        <v>44378</v>
      </c>
      <c r="CC27" s="31">
        <v>44409</v>
      </c>
      <c r="CD27" s="31">
        <v>44440</v>
      </c>
      <c r="CE27" s="31">
        <v>44470</v>
      </c>
      <c r="CF27" s="31">
        <v>44501</v>
      </c>
      <c r="CG27" s="31">
        <v>44531</v>
      </c>
      <c r="CH27" s="31">
        <v>44562</v>
      </c>
      <c r="CI27" s="31">
        <v>44593</v>
      </c>
      <c r="CJ27" s="31">
        <v>44621</v>
      </c>
      <c r="CK27" s="31">
        <v>44652</v>
      </c>
      <c r="CL27" s="31">
        <v>44682</v>
      </c>
      <c r="CM27" s="31">
        <v>44713</v>
      </c>
      <c r="CN27" s="31">
        <v>44743</v>
      </c>
      <c r="CO27" s="31">
        <v>44774</v>
      </c>
      <c r="CP27" s="31">
        <v>44805</v>
      </c>
      <c r="CQ27" s="31">
        <v>44835</v>
      </c>
      <c r="CR27" s="31">
        <v>44866</v>
      </c>
      <c r="CS27" s="31">
        <v>44896</v>
      </c>
      <c r="CT27" s="31">
        <v>44927</v>
      </c>
      <c r="CU27" s="31">
        <v>44958</v>
      </c>
      <c r="CV27" s="31">
        <v>44986</v>
      </c>
      <c r="CW27" s="31">
        <v>45017</v>
      </c>
      <c r="CX27" s="31">
        <v>45047</v>
      </c>
      <c r="CY27" s="31">
        <v>45078</v>
      </c>
      <c r="CZ27" s="31">
        <v>45108</v>
      </c>
      <c r="DA27" s="31">
        <v>45139</v>
      </c>
      <c r="DB27" s="31">
        <v>45170</v>
      </c>
      <c r="DC27" s="31">
        <v>45200</v>
      </c>
      <c r="DD27" s="31">
        <v>45231</v>
      </c>
      <c r="DE27" s="31">
        <v>45261</v>
      </c>
      <c r="DF27" s="31">
        <v>45292</v>
      </c>
      <c r="DG27" s="31">
        <v>45323</v>
      </c>
      <c r="DH27" s="31">
        <v>45352</v>
      </c>
      <c r="DI27" s="31">
        <v>45383</v>
      </c>
      <c r="DJ27" s="31">
        <v>45413</v>
      </c>
      <c r="DK27" s="31">
        <v>45444</v>
      </c>
      <c r="DL27" s="31">
        <v>45474</v>
      </c>
      <c r="DM27" s="31">
        <v>45505</v>
      </c>
      <c r="DN27" s="31">
        <v>45536</v>
      </c>
      <c r="DO27" s="31">
        <v>45566</v>
      </c>
      <c r="DP27" s="31">
        <v>45597</v>
      </c>
      <c r="DQ27" s="32">
        <v>45627</v>
      </c>
    </row>
    <row r="28" spans="1:121" ht="18" customHeight="1" thickBot="1" x14ac:dyDescent="0.35">
      <c r="A28" s="111" t="s">
        <v>40</v>
      </c>
      <c r="B28" s="112">
        <f>$B$25*'Модель продаж'!B39</f>
        <v>7437600</v>
      </c>
      <c r="C28" s="112">
        <f>$B$25*'Модель продаж'!C39</f>
        <v>7437600</v>
      </c>
      <c r="D28" s="112">
        <f>$B$25*'Модель продаж'!D39</f>
        <v>8057400</v>
      </c>
      <c r="E28" s="112">
        <f>$B$25*'Модель продаж'!E39</f>
        <v>8677200</v>
      </c>
      <c r="F28" s="112">
        <f>$B$25*'Модель продаж'!F39</f>
        <v>9297000</v>
      </c>
      <c r="G28" s="112">
        <f>$B$25*'Модель продаж'!G39</f>
        <v>9916800</v>
      </c>
      <c r="H28" s="112">
        <f>$B$25*'Модель продаж'!H39</f>
        <v>10536600</v>
      </c>
      <c r="I28" s="112">
        <f>$B$25*'Модель продаж'!I39</f>
        <v>10536600</v>
      </c>
      <c r="J28" s="112">
        <f>$B$25*'Модель продаж'!J39</f>
        <v>11156400</v>
      </c>
      <c r="K28" s="112">
        <f>$B$25*'Модель продаж'!K39</f>
        <v>12396000</v>
      </c>
      <c r="L28" s="112">
        <f>$B$25*'Модель продаж'!L39</f>
        <v>13635600</v>
      </c>
      <c r="M28" s="112">
        <f>$B$25*'Модель продаж'!M39</f>
        <v>14875200</v>
      </c>
      <c r="N28" s="112">
        <f>$C$25*'Модель продаж'!B39</f>
        <v>9876157.1999999993</v>
      </c>
      <c r="O28" s="112">
        <f>$C$25*'Модель продаж'!C39</f>
        <v>9876157.1999999993</v>
      </c>
      <c r="P28" s="112">
        <f>$C$25*'Модель продаж'!D39</f>
        <v>10699170.300000001</v>
      </c>
      <c r="Q28" s="112">
        <f>$C$25*'Модель продаж'!E39</f>
        <v>11522183.4</v>
      </c>
      <c r="R28" s="112">
        <f>$C$25*'Модель продаж'!F39</f>
        <v>12345196.5</v>
      </c>
      <c r="S28" s="112">
        <f>$C$25*'Модель продаж'!G39</f>
        <v>13168209.6</v>
      </c>
      <c r="T28" s="112">
        <f>$C$25*'Модель продаж'!H39</f>
        <v>13991222.700000001</v>
      </c>
      <c r="U28" s="112">
        <f>$C$25*'Модель продаж'!I39</f>
        <v>13991222.700000001</v>
      </c>
      <c r="V28" s="112">
        <f>$C$25*'Модель продаж'!J39</f>
        <v>14814235.799999999</v>
      </c>
      <c r="W28" s="112">
        <f>$C$25*'Модель продаж'!K39</f>
        <v>16460262</v>
      </c>
      <c r="X28" s="112">
        <f>$C$25*'Модель продаж'!L39</f>
        <v>18106288.199999999</v>
      </c>
      <c r="Y28" s="112">
        <f>$C$25*'Модель продаж'!M39</f>
        <v>19752314.399999999</v>
      </c>
      <c r="Z28" s="112">
        <f>$D$25*'Модель продаж'!B39</f>
        <v>13036144.211999999</v>
      </c>
      <c r="AA28" s="112">
        <f>$D$25*'Модель продаж'!C39</f>
        <v>13036144.211999999</v>
      </c>
      <c r="AB28" s="112">
        <f>$D$25*'Модель продаж'!D39</f>
        <v>14122489.562999999</v>
      </c>
      <c r="AC28" s="112">
        <f>$D$25*'Модель продаж'!E39</f>
        <v>15208834.914000001</v>
      </c>
      <c r="AD28" s="112">
        <f>$D$25*'Модель продаж'!F39</f>
        <v>16295180.264999999</v>
      </c>
      <c r="AE28" s="112">
        <f>$D$25*'Модель продаж'!G39</f>
        <v>17381525.616</v>
      </c>
      <c r="AF28" s="112">
        <f>$D$25*'Модель продаж'!H39</f>
        <v>18467870.967</v>
      </c>
      <c r="AG28" s="112">
        <f>$D$25*'Модель продаж'!I39</f>
        <v>18467870.967</v>
      </c>
      <c r="AH28" s="112">
        <f>$D$25*'Модель продаж'!J39</f>
        <v>19554216.318</v>
      </c>
      <c r="AI28" s="112">
        <f>$D$25*'Модель продаж'!K39</f>
        <v>21726907.02</v>
      </c>
      <c r="AJ28" s="112">
        <f>$D$25*'Модель продаж'!L39</f>
        <v>23899597.721999999</v>
      </c>
      <c r="AK28" s="112">
        <f>$D$25*'Модель продаж'!M39</f>
        <v>26072288.423999999</v>
      </c>
      <c r="AL28" s="112">
        <f>$E$25*'Модель продаж'!B39</f>
        <v>16366568.399999999</v>
      </c>
      <c r="AM28" s="112">
        <f>$E$25*'Модель продаж'!C39</f>
        <v>16366568.399999999</v>
      </c>
      <c r="AN28" s="112">
        <f>$E$25*'Модель продаж'!D39</f>
        <v>17730449.100000001</v>
      </c>
      <c r="AO28" s="112">
        <f>$E$25*'Модель продаж'!E39</f>
        <v>19094329.800000001</v>
      </c>
      <c r="AP28" s="112">
        <f>$E$25*'Модель продаж'!F39</f>
        <v>20458210.5</v>
      </c>
      <c r="AQ28" s="112">
        <f>$E$25*'Модель продаж'!G39</f>
        <v>21822091.199999999</v>
      </c>
      <c r="AR28" s="112">
        <f>$E$25*'Модель продаж'!H39</f>
        <v>23185971.900000002</v>
      </c>
      <c r="AS28" s="112">
        <f>$E$25*'Модель продаж'!I39</f>
        <v>23185971.900000002</v>
      </c>
      <c r="AT28" s="112">
        <f>$E$25*'Модель продаж'!J39</f>
        <v>24549852.599999998</v>
      </c>
      <c r="AU28" s="112">
        <f>$E$25*'Модель продаж'!K39</f>
        <v>27277614</v>
      </c>
      <c r="AV28" s="112">
        <f>$E$25*'Модель продаж'!L39</f>
        <v>30005375.399999999</v>
      </c>
      <c r="AW28" s="112">
        <f>$E$25*'Модель продаж'!M39</f>
        <v>32733136.799999997</v>
      </c>
      <c r="AX28" s="112">
        <f>$F$25*'Модель продаж'!B39</f>
        <v>20844259.3125</v>
      </c>
      <c r="AY28" s="112">
        <f>$F$25*'Модель продаж'!C39</f>
        <v>20844259.3125</v>
      </c>
      <c r="AZ28" s="112">
        <f>$F$25*'Модель продаж'!D39</f>
        <v>22581280.921875</v>
      </c>
      <c r="BA28" s="112">
        <f>$F$25*'Модель продаж'!E39</f>
        <v>24318302.531250004</v>
      </c>
      <c r="BB28" s="112">
        <f>$F$25*'Модель продаж'!F39</f>
        <v>26055324.140625</v>
      </c>
      <c r="BC28" s="112">
        <f>$F$25*'Модель продаж'!G39</f>
        <v>27792345.75</v>
      </c>
      <c r="BD28" s="112">
        <f>$F$25*'Модель продаж'!H39</f>
        <v>29529367.359375004</v>
      </c>
      <c r="BE28" s="112">
        <f>$F$25*'Модель продаж'!I39</f>
        <v>29529367.359375004</v>
      </c>
      <c r="BF28" s="112">
        <f>$F$25*'Модель продаж'!J39</f>
        <v>31266388.96875</v>
      </c>
      <c r="BG28" s="112">
        <f>$F$25*'Модель продаж'!K39</f>
        <v>34740432.1875</v>
      </c>
      <c r="BH28" s="112">
        <f>$F$25*'Модель продаж'!L39</f>
        <v>38214475.40625</v>
      </c>
      <c r="BI28" s="112">
        <f>$F$25*'Модель продаж'!M39</f>
        <v>41688518.625</v>
      </c>
      <c r="BJ28" s="112">
        <f>$G$25*'Модель продаж'!B39</f>
        <v>25810609.5</v>
      </c>
      <c r="BK28" s="112">
        <f>$G$25*'Модель продаж'!C39</f>
        <v>25810609.5</v>
      </c>
      <c r="BL28" s="112">
        <f>$G$25*'Модель продаж'!D39</f>
        <v>27961493.625</v>
      </c>
      <c r="BM28" s="112">
        <f>$G$25*'Модель продаж'!E39</f>
        <v>30112377.750000004</v>
      </c>
      <c r="BN28" s="112">
        <f>$G$25*'Модель продаж'!F39</f>
        <v>32263261.875</v>
      </c>
      <c r="BO28" s="112">
        <f>$G$25*'Модель продаж'!G39</f>
        <v>34414146</v>
      </c>
      <c r="BP28" s="112">
        <f>$G$25*'Модель продаж'!H39</f>
        <v>36565030.125</v>
      </c>
      <c r="BQ28" s="112">
        <f>$G$25*'Модель продаж'!I39</f>
        <v>36565030.125</v>
      </c>
      <c r="BR28" s="112">
        <f>$G$25*'Модель продаж'!J39</f>
        <v>38715914.25</v>
      </c>
      <c r="BS28" s="112">
        <f>$G$25*'Модель продаж'!K39</f>
        <v>43017682.5</v>
      </c>
      <c r="BT28" s="112">
        <f>$G$25*'Модель продаж'!L39</f>
        <v>47319450.75</v>
      </c>
      <c r="BU28" s="112">
        <f>$G$25*'Модель продаж'!M39</f>
        <v>51621219</v>
      </c>
      <c r="BV28" s="112">
        <f>$H$25*'Модель продаж'!B39</f>
        <v>31686886.529999997</v>
      </c>
      <c r="BW28" s="112">
        <f>$H$25*'Модель продаж'!C39</f>
        <v>31686886.529999997</v>
      </c>
      <c r="BX28" s="112">
        <f>$H$25*'Модель продаж'!D39</f>
        <v>34327460.407499999</v>
      </c>
      <c r="BY28" s="112">
        <f>$H$25*'Модель продаж'!E39</f>
        <v>36968034.285000004</v>
      </c>
      <c r="BZ28" s="112">
        <f>$H$25*'Модель продаж'!F39</f>
        <v>39608608.162500001</v>
      </c>
      <c r="CA28" s="112">
        <f>$H$25*'Модель продаж'!G39</f>
        <v>42249182.039999999</v>
      </c>
      <c r="CB28" s="112">
        <f>$H$25*'Модель продаж'!H39</f>
        <v>44889755.917500004</v>
      </c>
      <c r="CC28" s="112">
        <f>$H$25*'Модель продаж'!I39</f>
        <v>44889755.917500004</v>
      </c>
      <c r="CD28" s="112">
        <f>$H$25*'Модель продаж'!J39</f>
        <v>47530329.795000002</v>
      </c>
      <c r="CE28" s="112">
        <f>$H$25*'Модель продаж'!K39</f>
        <v>52811477.550000004</v>
      </c>
      <c r="CF28" s="112">
        <f>$H$25*'Модель продаж'!L39</f>
        <v>58092625.305</v>
      </c>
      <c r="CG28" s="112">
        <f>$H$25*'Модель продаж'!M39</f>
        <v>63373773.059999995</v>
      </c>
      <c r="CH28" s="112">
        <f>$I$25*'Модель продаж'!B39</f>
        <v>37363523.183999993</v>
      </c>
      <c r="CI28" s="112">
        <f>$I$25*'Модель продаж'!C39</f>
        <v>37363523.183999993</v>
      </c>
      <c r="CJ28" s="112">
        <f>$I$25*'Модель продаж'!D39</f>
        <v>40477150.115999989</v>
      </c>
      <c r="CK28" s="112">
        <f>$I$25*'Модель продаж'!E39</f>
        <v>43590777.047999993</v>
      </c>
      <c r="CL28" s="112">
        <f>$I$25*'Модель продаж'!F39</f>
        <v>46704403.979999989</v>
      </c>
      <c r="CM28" s="112">
        <f>$I$25*'Модель продаж'!G39</f>
        <v>49818030.911999993</v>
      </c>
      <c r="CN28" s="112">
        <f>$I$25*'Модель продаж'!H39</f>
        <v>52931657.843999989</v>
      </c>
      <c r="CO28" s="112">
        <f>$I$25*'Модель продаж'!I39</f>
        <v>52931657.843999989</v>
      </c>
      <c r="CP28" s="112">
        <f>$I$25*'Модель продаж'!J39</f>
        <v>56045284.775999986</v>
      </c>
      <c r="CQ28" s="112">
        <f>$I$25*'Модель продаж'!K39</f>
        <v>62272538.639999986</v>
      </c>
      <c r="CR28" s="112">
        <f>$I$25*'Модель продаж'!L39</f>
        <v>68499792.503999978</v>
      </c>
      <c r="CS28" s="112">
        <f>$I$25*'Модель продаж'!M39</f>
        <v>74727046.367999986</v>
      </c>
      <c r="CT28" s="112">
        <f>$J$25*'Модель продаж'!B39</f>
        <v>43564025.547899991</v>
      </c>
      <c r="CU28" s="112">
        <f>$J$25*'Модель продаж'!C39</f>
        <v>43564025.547899991</v>
      </c>
      <c r="CV28" s="112">
        <f>$J$25*'Модель продаж'!D39</f>
        <v>47194361.010224998</v>
      </c>
      <c r="CW28" s="112">
        <f>$J$25*'Модель продаж'!E39</f>
        <v>50824696.472549997</v>
      </c>
      <c r="CX28" s="112">
        <f>$J$25*'Модель продаж'!F39</f>
        <v>54455031.934874989</v>
      </c>
      <c r="CY28" s="112">
        <f>$J$25*'Модель продаж'!G39</f>
        <v>58085367.397199996</v>
      </c>
      <c r="CZ28" s="112">
        <f>$J$25*'Модель продаж'!H39</f>
        <v>61715702.859524995</v>
      </c>
      <c r="DA28" s="112">
        <f>$J$25*'Модель продаж'!I39</f>
        <v>61715702.859524995</v>
      </c>
      <c r="DB28" s="112">
        <f>$J$25*'Модель продаж'!J39</f>
        <v>65346038.321849987</v>
      </c>
      <c r="DC28" s="112">
        <f>$J$25*'Модель продаж'!K39</f>
        <v>72606709.2465</v>
      </c>
      <c r="DD28" s="112">
        <f>$J$25*'Модель продаж'!L39</f>
        <v>79867380.171149984</v>
      </c>
      <c r="DE28" s="112">
        <f>$J$25*'Модель продаж'!M39</f>
        <v>87128051.095799983</v>
      </c>
      <c r="DF28" s="112">
        <f>$K$25*'Модель продаж'!B39</f>
        <v>48526214.195744991</v>
      </c>
      <c r="DG28" s="112">
        <f>$K$25*'Модель продаж'!C39</f>
        <v>48526214.195744991</v>
      </c>
      <c r="DH28" s="112">
        <f>$K$25*'Модель продаж'!D39</f>
        <v>52570065.378723741</v>
      </c>
      <c r="DI28" s="112">
        <f>$K$25*'Модель продаж'!E39</f>
        <v>56613916.561702497</v>
      </c>
      <c r="DJ28" s="112">
        <f>$K$25*'Модель продаж'!F39</f>
        <v>60657767.744681239</v>
      </c>
      <c r="DK28" s="112">
        <f>$K$25*'Модель продаж'!G39</f>
        <v>64701618.927659988</v>
      </c>
      <c r="DL28" s="112">
        <f>$K$25*'Модель продаж'!H39</f>
        <v>68745470.110638738</v>
      </c>
      <c r="DM28" s="112">
        <f>$K$25*'Модель продаж'!I39</f>
        <v>68745470.110638738</v>
      </c>
      <c r="DN28" s="112">
        <f>$K$25*'Модель продаж'!J39</f>
        <v>72789321.293617487</v>
      </c>
      <c r="DO28" s="112">
        <f>$K$25*'Модель продаж'!K39</f>
        <v>80877023.659574986</v>
      </c>
      <c r="DP28" s="112">
        <f>$K$25*'Модель продаж'!L39</f>
        <v>88964726.025532484</v>
      </c>
      <c r="DQ28" s="112">
        <f>$K$25*'Модель продаж'!M39</f>
        <v>97052428.391489983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0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3" sqref="C3"/>
    </sheetView>
  </sheetViews>
  <sheetFormatPr defaultColWidth="8.88671875" defaultRowHeight="18" customHeight="1" x14ac:dyDescent="0.3"/>
  <cols>
    <col min="1" max="1" width="37.88671875" style="4" customWidth="1"/>
    <col min="2" max="2" width="12.6640625" style="47" customWidth="1"/>
    <col min="3" max="122" width="12.6640625" style="4" customWidth="1"/>
    <col min="123" max="16384" width="8.88671875" style="4"/>
  </cols>
  <sheetData>
    <row r="1" spans="1:122" ht="18" customHeight="1" x14ac:dyDescent="0.3">
      <c r="A1" s="36" t="s">
        <v>0</v>
      </c>
      <c r="B1" s="44"/>
    </row>
    <row r="3" spans="1:122" ht="18" customHeight="1" x14ac:dyDescent="0.3">
      <c r="A3" s="37" t="s">
        <v>76</v>
      </c>
      <c r="B3" s="45"/>
    </row>
    <row r="4" spans="1:122" ht="18" customHeight="1" x14ac:dyDescent="0.3">
      <c r="A4" s="7"/>
      <c r="B4" s="46"/>
    </row>
    <row r="5" spans="1:122" ht="18" customHeight="1" x14ac:dyDescent="0.3">
      <c r="A5" s="7" t="s">
        <v>77</v>
      </c>
      <c r="B5" s="46"/>
    </row>
    <row r="6" spans="1:122" ht="18" customHeight="1" thickBot="1" x14ac:dyDescent="0.35"/>
    <row r="7" spans="1:122" ht="18" customHeight="1" thickBot="1" x14ac:dyDescent="0.35">
      <c r="A7" s="40" t="s">
        <v>78</v>
      </c>
      <c r="B7" s="48" t="s">
        <v>83</v>
      </c>
      <c r="C7" s="31">
        <v>42005</v>
      </c>
      <c r="D7" s="31">
        <v>42036</v>
      </c>
      <c r="E7" s="31">
        <v>42064</v>
      </c>
      <c r="F7" s="31">
        <v>42095</v>
      </c>
      <c r="G7" s="31">
        <v>42125</v>
      </c>
      <c r="H7" s="31">
        <v>42156</v>
      </c>
      <c r="I7" s="31">
        <v>42186</v>
      </c>
      <c r="J7" s="31">
        <v>42217</v>
      </c>
      <c r="K7" s="31">
        <v>42248</v>
      </c>
      <c r="L7" s="31">
        <v>42278</v>
      </c>
      <c r="M7" s="31">
        <v>42309</v>
      </c>
      <c r="N7" s="31">
        <v>42339</v>
      </c>
      <c r="O7" s="31">
        <v>42370</v>
      </c>
      <c r="P7" s="31">
        <v>42401</v>
      </c>
      <c r="Q7" s="31">
        <v>42430</v>
      </c>
      <c r="R7" s="31">
        <v>42461</v>
      </c>
      <c r="S7" s="31">
        <v>42491</v>
      </c>
      <c r="T7" s="31">
        <v>42522</v>
      </c>
      <c r="U7" s="31">
        <v>42552</v>
      </c>
      <c r="V7" s="31">
        <v>42583</v>
      </c>
      <c r="W7" s="31">
        <v>42614</v>
      </c>
      <c r="X7" s="31">
        <v>42644</v>
      </c>
      <c r="Y7" s="31">
        <v>42675</v>
      </c>
      <c r="Z7" s="31">
        <v>42705</v>
      </c>
      <c r="AA7" s="31">
        <v>42736</v>
      </c>
      <c r="AB7" s="31">
        <v>42767</v>
      </c>
      <c r="AC7" s="31">
        <v>42795</v>
      </c>
      <c r="AD7" s="31">
        <v>42826</v>
      </c>
      <c r="AE7" s="31">
        <v>42856</v>
      </c>
      <c r="AF7" s="31">
        <v>42887</v>
      </c>
      <c r="AG7" s="31">
        <v>42917</v>
      </c>
      <c r="AH7" s="31">
        <v>42948</v>
      </c>
      <c r="AI7" s="31">
        <v>42979</v>
      </c>
      <c r="AJ7" s="31">
        <v>43009</v>
      </c>
      <c r="AK7" s="31">
        <v>43040</v>
      </c>
      <c r="AL7" s="31">
        <v>43070</v>
      </c>
      <c r="AM7" s="31">
        <v>43101</v>
      </c>
      <c r="AN7" s="31">
        <v>43132</v>
      </c>
      <c r="AO7" s="31">
        <v>43160</v>
      </c>
      <c r="AP7" s="31">
        <v>43191</v>
      </c>
      <c r="AQ7" s="31">
        <v>43221</v>
      </c>
      <c r="AR7" s="31">
        <v>43252</v>
      </c>
      <c r="AS7" s="31">
        <v>43282</v>
      </c>
      <c r="AT7" s="31">
        <v>43313</v>
      </c>
      <c r="AU7" s="31">
        <v>43344</v>
      </c>
      <c r="AV7" s="31">
        <v>43374</v>
      </c>
      <c r="AW7" s="31">
        <v>43405</v>
      </c>
      <c r="AX7" s="31">
        <v>43435</v>
      </c>
      <c r="AY7" s="31">
        <v>43466</v>
      </c>
      <c r="AZ7" s="31">
        <v>43497</v>
      </c>
      <c r="BA7" s="31">
        <v>43525</v>
      </c>
      <c r="BB7" s="31">
        <v>43556</v>
      </c>
      <c r="BC7" s="31">
        <v>43586</v>
      </c>
      <c r="BD7" s="31">
        <v>43617</v>
      </c>
      <c r="BE7" s="31">
        <v>43647</v>
      </c>
      <c r="BF7" s="31">
        <v>43678</v>
      </c>
      <c r="BG7" s="31">
        <v>43709</v>
      </c>
      <c r="BH7" s="31">
        <v>43739</v>
      </c>
      <c r="BI7" s="31">
        <v>43770</v>
      </c>
      <c r="BJ7" s="31">
        <v>43800</v>
      </c>
      <c r="BK7" s="31">
        <v>43831</v>
      </c>
      <c r="BL7" s="31">
        <v>43862</v>
      </c>
      <c r="BM7" s="31">
        <v>43891</v>
      </c>
      <c r="BN7" s="31">
        <v>43922</v>
      </c>
      <c r="BO7" s="31">
        <v>43952</v>
      </c>
      <c r="BP7" s="31">
        <v>43983</v>
      </c>
      <c r="BQ7" s="31">
        <v>44013</v>
      </c>
      <c r="BR7" s="31">
        <v>44044</v>
      </c>
      <c r="BS7" s="31">
        <v>44075</v>
      </c>
      <c r="BT7" s="31">
        <v>44105</v>
      </c>
      <c r="BU7" s="31">
        <v>44136</v>
      </c>
      <c r="BV7" s="31">
        <v>44166</v>
      </c>
      <c r="BW7" s="31">
        <v>44197</v>
      </c>
      <c r="BX7" s="31">
        <v>44228</v>
      </c>
      <c r="BY7" s="31">
        <v>44256</v>
      </c>
      <c r="BZ7" s="31">
        <v>44287</v>
      </c>
      <c r="CA7" s="31">
        <v>44317</v>
      </c>
      <c r="CB7" s="31">
        <v>44348</v>
      </c>
      <c r="CC7" s="31">
        <v>44378</v>
      </c>
      <c r="CD7" s="31">
        <v>44409</v>
      </c>
      <c r="CE7" s="31">
        <v>44440</v>
      </c>
      <c r="CF7" s="31">
        <v>44470</v>
      </c>
      <c r="CG7" s="31">
        <v>44501</v>
      </c>
      <c r="CH7" s="31">
        <v>44531</v>
      </c>
      <c r="CI7" s="31">
        <v>44562</v>
      </c>
      <c r="CJ7" s="31">
        <v>44593</v>
      </c>
      <c r="CK7" s="31">
        <v>44621</v>
      </c>
      <c r="CL7" s="31">
        <v>44652</v>
      </c>
      <c r="CM7" s="31">
        <v>44682</v>
      </c>
      <c r="CN7" s="31">
        <v>44713</v>
      </c>
      <c r="CO7" s="31">
        <v>44743</v>
      </c>
      <c r="CP7" s="31">
        <v>44774</v>
      </c>
      <c r="CQ7" s="31">
        <v>44805</v>
      </c>
      <c r="CR7" s="31">
        <v>44835</v>
      </c>
      <c r="CS7" s="31">
        <v>44866</v>
      </c>
      <c r="CT7" s="31">
        <v>44896</v>
      </c>
      <c r="CU7" s="31">
        <v>44927</v>
      </c>
      <c r="CV7" s="31">
        <v>44958</v>
      </c>
      <c r="CW7" s="31">
        <v>44986</v>
      </c>
      <c r="CX7" s="31">
        <v>45017</v>
      </c>
      <c r="CY7" s="31">
        <v>45047</v>
      </c>
      <c r="CZ7" s="31">
        <v>45078</v>
      </c>
      <c r="DA7" s="31">
        <v>45108</v>
      </c>
      <c r="DB7" s="31">
        <v>45139</v>
      </c>
      <c r="DC7" s="31">
        <v>45170</v>
      </c>
      <c r="DD7" s="31">
        <v>45200</v>
      </c>
      <c r="DE7" s="31">
        <v>45231</v>
      </c>
      <c r="DF7" s="31">
        <v>45261</v>
      </c>
      <c r="DG7" s="31">
        <v>45292</v>
      </c>
      <c r="DH7" s="31">
        <v>45323</v>
      </c>
      <c r="DI7" s="31">
        <v>45352</v>
      </c>
      <c r="DJ7" s="31">
        <v>45383</v>
      </c>
      <c r="DK7" s="31">
        <v>45413</v>
      </c>
      <c r="DL7" s="31">
        <v>45444</v>
      </c>
      <c r="DM7" s="31">
        <v>45474</v>
      </c>
      <c r="DN7" s="31">
        <v>45505</v>
      </c>
      <c r="DO7" s="31">
        <v>45536</v>
      </c>
      <c r="DP7" s="31">
        <v>45566</v>
      </c>
      <c r="DQ7" s="31">
        <v>45597</v>
      </c>
      <c r="DR7" s="32">
        <v>45627</v>
      </c>
    </row>
    <row r="8" spans="1:122" s="7" customFormat="1" ht="18" customHeight="1" x14ac:dyDescent="0.3">
      <c r="A8" s="41" t="s">
        <v>79</v>
      </c>
      <c r="B8" s="49"/>
      <c r="C8" s="42">
        <f>SUM(C9:C11)</f>
        <v>2</v>
      </c>
      <c r="D8" s="42">
        <f t="shared" ref="D8:BO8" si="0">SUM(D9:D11)</f>
        <v>2</v>
      </c>
      <c r="E8" s="42">
        <f t="shared" si="0"/>
        <v>2</v>
      </c>
      <c r="F8" s="42">
        <f t="shared" si="0"/>
        <v>2</v>
      </c>
      <c r="G8" s="42">
        <f t="shared" si="0"/>
        <v>2</v>
      </c>
      <c r="H8" s="42">
        <f t="shared" si="0"/>
        <v>2</v>
      </c>
      <c r="I8" s="42">
        <f t="shared" si="0"/>
        <v>2</v>
      </c>
      <c r="J8" s="42">
        <f t="shared" si="0"/>
        <v>2</v>
      </c>
      <c r="K8" s="42">
        <f t="shared" si="0"/>
        <v>2</v>
      </c>
      <c r="L8" s="42">
        <f t="shared" si="0"/>
        <v>2</v>
      </c>
      <c r="M8" s="42">
        <f t="shared" si="0"/>
        <v>2</v>
      </c>
      <c r="N8" s="42">
        <f t="shared" si="0"/>
        <v>2</v>
      </c>
      <c r="O8" s="42">
        <f t="shared" si="0"/>
        <v>3</v>
      </c>
      <c r="P8" s="42">
        <f t="shared" si="0"/>
        <v>3</v>
      </c>
      <c r="Q8" s="42">
        <f t="shared" si="0"/>
        <v>3</v>
      </c>
      <c r="R8" s="42">
        <f t="shared" si="0"/>
        <v>3</v>
      </c>
      <c r="S8" s="42">
        <f t="shared" si="0"/>
        <v>3</v>
      </c>
      <c r="T8" s="42">
        <f t="shared" si="0"/>
        <v>3</v>
      </c>
      <c r="U8" s="42">
        <f t="shared" si="0"/>
        <v>3</v>
      </c>
      <c r="V8" s="42">
        <f t="shared" si="0"/>
        <v>3</v>
      </c>
      <c r="W8" s="42">
        <f t="shared" si="0"/>
        <v>3</v>
      </c>
      <c r="X8" s="42">
        <f t="shared" si="0"/>
        <v>3</v>
      </c>
      <c r="Y8" s="42">
        <f t="shared" si="0"/>
        <v>3</v>
      </c>
      <c r="Z8" s="42">
        <f t="shared" si="0"/>
        <v>3</v>
      </c>
      <c r="AA8" s="42">
        <f t="shared" si="0"/>
        <v>3</v>
      </c>
      <c r="AB8" s="42">
        <f t="shared" si="0"/>
        <v>3</v>
      </c>
      <c r="AC8" s="42">
        <f t="shared" si="0"/>
        <v>3</v>
      </c>
      <c r="AD8" s="42">
        <f t="shared" si="0"/>
        <v>3</v>
      </c>
      <c r="AE8" s="42">
        <f t="shared" si="0"/>
        <v>3</v>
      </c>
      <c r="AF8" s="42">
        <f t="shared" si="0"/>
        <v>3</v>
      </c>
      <c r="AG8" s="42">
        <f t="shared" si="0"/>
        <v>3</v>
      </c>
      <c r="AH8" s="42">
        <f t="shared" si="0"/>
        <v>3</v>
      </c>
      <c r="AI8" s="42">
        <f t="shared" si="0"/>
        <v>3</v>
      </c>
      <c r="AJ8" s="42">
        <f t="shared" si="0"/>
        <v>3</v>
      </c>
      <c r="AK8" s="42">
        <f t="shared" si="0"/>
        <v>3</v>
      </c>
      <c r="AL8" s="42">
        <f t="shared" si="0"/>
        <v>3</v>
      </c>
      <c r="AM8" s="42">
        <f t="shared" si="0"/>
        <v>3</v>
      </c>
      <c r="AN8" s="42">
        <f t="shared" si="0"/>
        <v>3</v>
      </c>
      <c r="AO8" s="42">
        <f t="shared" si="0"/>
        <v>3</v>
      </c>
      <c r="AP8" s="42">
        <f t="shared" si="0"/>
        <v>3</v>
      </c>
      <c r="AQ8" s="42">
        <f t="shared" si="0"/>
        <v>3</v>
      </c>
      <c r="AR8" s="42">
        <f t="shared" si="0"/>
        <v>3</v>
      </c>
      <c r="AS8" s="42">
        <f t="shared" si="0"/>
        <v>3</v>
      </c>
      <c r="AT8" s="42">
        <f t="shared" si="0"/>
        <v>3</v>
      </c>
      <c r="AU8" s="42">
        <f t="shared" si="0"/>
        <v>3</v>
      </c>
      <c r="AV8" s="42">
        <f t="shared" si="0"/>
        <v>3</v>
      </c>
      <c r="AW8" s="42">
        <f t="shared" si="0"/>
        <v>3</v>
      </c>
      <c r="AX8" s="42">
        <f t="shared" si="0"/>
        <v>3</v>
      </c>
      <c r="AY8" s="42">
        <f t="shared" si="0"/>
        <v>3</v>
      </c>
      <c r="AZ8" s="42">
        <f t="shared" si="0"/>
        <v>3</v>
      </c>
      <c r="BA8" s="42">
        <f t="shared" si="0"/>
        <v>3</v>
      </c>
      <c r="BB8" s="42">
        <f t="shared" si="0"/>
        <v>3</v>
      </c>
      <c r="BC8" s="42">
        <f t="shared" si="0"/>
        <v>3</v>
      </c>
      <c r="BD8" s="42">
        <f t="shared" si="0"/>
        <v>3</v>
      </c>
      <c r="BE8" s="42">
        <f t="shared" si="0"/>
        <v>3</v>
      </c>
      <c r="BF8" s="42">
        <f t="shared" si="0"/>
        <v>3</v>
      </c>
      <c r="BG8" s="42">
        <f t="shared" si="0"/>
        <v>3</v>
      </c>
      <c r="BH8" s="42">
        <f t="shared" si="0"/>
        <v>3</v>
      </c>
      <c r="BI8" s="42">
        <f t="shared" si="0"/>
        <v>3</v>
      </c>
      <c r="BJ8" s="42">
        <f t="shared" si="0"/>
        <v>3</v>
      </c>
      <c r="BK8" s="42">
        <f t="shared" si="0"/>
        <v>3</v>
      </c>
      <c r="BL8" s="42">
        <f t="shared" si="0"/>
        <v>3</v>
      </c>
      <c r="BM8" s="42">
        <f t="shared" si="0"/>
        <v>3</v>
      </c>
      <c r="BN8" s="42">
        <f t="shared" si="0"/>
        <v>3</v>
      </c>
      <c r="BO8" s="42">
        <f t="shared" si="0"/>
        <v>3</v>
      </c>
      <c r="BP8" s="42">
        <f t="shared" ref="BP8:DR8" si="1">SUM(BP9:BP11)</f>
        <v>3</v>
      </c>
      <c r="BQ8" s="42">
        <f t="shared" si="1"/>
        <v>3</v>
      </c>
      <c r="BR8" s="42">
        <f t="shared" si="1"/>
        <v>3</v>
      </c>
      <c r="BS8" s="42">
        <f t="shared" si="1"/>
        <v>3</v>
      </c>
      <c r="BT8" s="42">
        <f t="shared" si="1"/>
        <v>3</v>
      </c>
      <c r="BU8" s="42">
        <f t="shared" si="1"/>
        <v>3</v>
      </c>
      <c r="BV8" s="42">
        <f t="shared" si="1"/>
        <v>3</v>
      </c>
      <c r="BW8" s="42">
        <f t="shared" si="1"/>
        <v>3</v>
      </c>
      <c r="BX8" s="42">
        <f t="shared" si="1"/>
        <v>3</v>
      </c>
      <c r="BY8" s="42">
        <f t="shared" si="1"/>
        <v>3</v>
      </c>
      <c r="BZ8" s="42">
        <f t="shared" si="1"/>
        <v>3</v>
      </c>
      <c r="CA8" s="42">
        <f t="shared" si="1"/>
        <v>3</v>
      </c>
      <c r="CB8" s="42">
        <f t="shared" si="1"/>
        <v>3</v>
      </c>
      <c r="CC8" s="42">
        <f t="shared" si="1"/>
        <v>3</v>
      </c>
      <c r="CD8" s="42">
        <f t="shared" si="1"/>
        <v>3</v>
      </c>
      <c r="CE8" s="42">
        <f t="shared" si="1"/>
        <v>3</v>
      </c>
      <c r="CF8" s="42">
        <f t="shared" si="1"/>
        <v>3</v>
      </c>
      <c r="CG8" s="42">
        <f t="shared" si="1"/>
        <v>3</v>
      </c>
      <c r="CH8" s="42">
        <f t="shared" si="1"/>
        <v>3</v>
      </c>
      <c r="CI8" s="42">
        <f t="shared" si="1"/>
        <v>3</v>
      </c>
      <c r="CJ8" s="42">
        <f t="shared" si="1"/>
        <v>3</v>
      </c>
      <c r="CK8" s="42">
        <f t="shared" si="1"/>
        <v>3</v>
      </c>
      <c r="CL8" s="42">
        <f t="shared" si="1"/>
        <v>3</v>
      </c>
      <c r="CM8" s="42">
        <f t="shared" si="1"/>
        <v>3</v>
      </c>
      <c r="CN8" s="42">
        <f t="shared" si="1"/>
        <v>3</v>
      </c>
      <c r="CO8" s="42">
        <f t="shared" si="1"/>
        <v>3</v>
      </c>
      <c r="CP8" s="42">
        <f t="shared" si="1"/>
        <v>3</v>
      </c>
      <c r="CQ8" s="42">
        <f t="shared" si="1"/>
        <v>3</v>
      </c>
      <c r="CR8" s="42">
        <f t="shared" si="1"/>
        <v>3</v>
      </c>
      <c r="CS8" s="42">
        <f t="shared" si="1"/>
        <v>3</v>
      </c>
      <c r="CT8" s="42">
        <f t="shared" si="1"/>
        <v>3</v>
      </c>
      <c r="CU8" s="42">
        <f t="shared" si="1"/>
        <v>3</v>
      </c>
      <c r="CV8" s="42">
        <f t="shared" si="1"/>
        <v>3</v>
      </c>
      <c r="CW8" s="42">
        <f t="shared" si="1"/>
        <v>3</v>
      </c>
      <c r="CX8" s="42">
        <f t="shared" si="1"/>
        <v>3</v>
      </c>
      <c r="CY8" s="42">
        <f t="shared" si="1"/>
        <v>3</v>
      </c>
      <c r="CZ8" s="42">
        <f t="shared" si="1"/>
        <v>3</v>
      </c>
      <c r="DA8" s="42">
        <f t="shared" si="1"/>
        <v>3</v>
      </c>
      <c r="DB8" s="42">
        <f t="shared" si="1"/>
        <v>3</v>
      </c>
      <c r="DC8" s="42">
        <f t="shared" si="1"/>
        <v>3</v>
      </c>
      <c r="DD8" s="42">
        <f t="shared" si="1"/>
        <v>3</v>
      </c>
      <c r="DE8" s="42">
        <f t="shared" si="1"/>
        <v>3</v>
      </c>
      <c r="DF8" s="42">
        <f t="shared" si="1"/>
        <v>3</v>
      </c>
      <c r="DG8" s="42">
        <f t="shared" si="1"/>
        <v>3</v>
      </c>
      <c r="DH8" s="42">
        <f t="shared" si="1"/>
        <v>3</v>
      </c>
      <c r="DI8" s="42">
        <f t="shared" si="1"/>
        <v>3</v>
      </c>
      <c r="DJ8" s="42">
        <f t="shared" si="1"/>
        <v>3</v>
      </c>
      <c r="DK8" s="42">
        <f t="shared" si="1"/>
        <v>3</v>
      </c>
      <c r="DL8" s="42">
        <f t="shared" si="1"/>
        <v>3</v>
      </c>
      <c r="DM8" s="42">
        <f t="shared" si="1"/>
        <v>3</v>
      </c>
      <c r="DN8" s="42">
        <f t="shared" si="1"/>
        <v>3</v>
      </c>
      <c r="DO8" s="42">
        <f t="shared" si="1"/>
        <v>3</v>
      </c>
      <c r="DP8" s="42">
        <f t="shared" si="1"/>
        <v>3</v>
      </c>
      <c r="DQ8" s="42">
        <f t="shared" si="1"/>
        <v>3</v>
      </c>
      <c r="DR8" s="43">
        <f t="shared" si="1"/>
        <v>3</v>
      </c>
    </row>
    <row r="9" spans="1:122" ht="18" customHeight="1" x14ac:dyDescent="0.3">
      <c r="A9" s="94" t="s">
        <v>80</v>
      </c>
      <c r="B9" s="128">
        <v>500000</v>
      </c>
      <c r="C9" s="95">
        <v>1</v>
      </c>
      <c r="D9" s="95">
        <f>C9</f>
        <v>1</v>
      </c>
      <c r="E9" s="95">
        <f t="shared" ref="E9:BP9" si="2">D9</f>
        <v>1</v>
      </c>
      <c r="F9" s="95">
        <f t="shared" si="2"/>
        <v>1</v>
      </c>
      <c r="G9" s="95">
        <f t="shared" si="2"/>
        <v>1</v>
      </c>
      <c r="H9" s="95">
        <f t="shared" si="2"/>
        <v>1</v>
      </c>
      <c r="I9" s="95">
        <f t="shared" si="2"/>
        <v>1</v>
      </c>
      <c r="J9" s="95">
        <f t="shared" si="2"/>
        <v>1</v>
      </c>
      <c r="K9" s="95">
        <f t="shared" si="2"/>
        <v>1</v>
      </c>
      <c r="L9" s="95">
        <f t="shared" si="2"/>
        <v>1</v>
      </c>
      <c r="M9" s="95">
        <f t="shared" si="2"/>
        <v>1</v>
      </c>
      <c r="N9" s="95">
        <f t="shared" si="2"/>
        <v>1</v>
      </c>
      <c r="O9" s="95">
        <f t="shared" si="2"/>
        <v>1</v>
      </c>
      <c r="P9" s="95">
        <f t="shared" si="2"/>
        <v>1</v>
      </c>
      <c r="Q9" s="95">
        <f t="shared" si="2"/>
        <v>1</v>
      </c>
      <c r="R9" s="95">
        <f t="shared" si="2"/>
        <v>1</v>
      </c>
      <c r="S9" s="95">
        <f t="shared" si="2"/>
        <v>1</v>
      </c>
      <c r="T9" s="95">
        <f t="shared" si="2"/>
        <v>1</v>
      </c>
      <c r="U9" s="95">
        <f t="shared" si="2"/>
        <v>1</v>
      </c>
      <c r="V9" s="95">
        <f t="shared" si="2"/>
        <v>1</v>
      </c>
      <c r="W9" s="95">
        <f t="shared" si="2"/>
        <v>1</v>
      </c>
      <c r="X9" s="95">
        <f t="shared" si="2"/>
        <v>1</v>
      </c>
      <c r="Y9" s="95">
        <f t="shared" si="2"/>
        <v>1</v>
      </c>
      <c r="Z9" s="95">
        <f t="shared" si="2"/>
        <v>1</v>
      </c>
      <c r="AA9" s="95">
        <f t="shared" si="2"/>
        <v>1</v>
      </c>
      <c r="AB9" s="95">
        <f t="shared" si="2"/>
        <v>1</v>
      </c>
      <c r="AC9" s="95">
        <f t="shared" si="2"/>
        <v>1</v>
      </c>
      <c r="AD9" s="95">
        <f t="shared" si="2"/>
        <v>1</v>
      </c>
      <c r="AE9" s="95">
        <f t="shared" si="2"/>
        <v>1</v>
      </c>
      <c r="AF9" s="95">
        <f t="shared" si="2"/>
        <v>1</v>
      </c>
      <c r="AG9" s="95">
        <f t="shared" si="2"/>
        <v>1</v>
      </c>
      <c r="AH9" s="95">
        <f t="shared" si="2"/>
        <v>1</v>
      </c>
      <c r="AI9" s="95">
        <f t="shared" si="2"/>
        <v>1</v>
      </c>
      <c r="AJ9" s="95">
        <f t="shared" si="2"/>
        <v>1</v>
      </c>
      <c r="AK9" s="95">
        <f t="shared" si="2"/>
        <v>1</v>
      </c>
      <c r="AL9" s="95">
        <f t="shared" si="2"/>
        <v>1</v>
      </c>
      <c r="AM9" s="95">
        <f t="shared" si="2"/>
        <v>1</v>
      </c>
      <c r="AN9" s="95">
        <f t="shared" si="2"/>
        <v>1</v>
      </c>
      <c r="AO9" s="95">
        <f t="shared" si="2"/>
        <v>1</v>
      </c>
      <c r="AP9" s="95">
        <f t="shared" si="2"/>
        <v>1</v>
      </c>
      <c r="AQ9" s="95">
        <f t="shared" si="2"/>
        <v>1</v>
      </c>
      <c r="AR9" s="95">
        <f t="shared" si="2"/>
        <v>1</v>
      </c>
      <c r="AS9" s="95">
        <f t="shared" si="2"/>
        <v>1</v>
      </c>
      <c r="AT9" s="95">
        <f t="shared" si="2"/>
        <v>1</v>
      </c>
      <c r="AU9" s="95">
        <f t="shared" si="2"/>
        <v>1</v>
      </c>
      <c r="AV9" s="95">
        <f t="shared" si="2"/>
        <v>1</v>
      </c>
      <c r="AW9" s="95">
        <f t="shared" si="2"/>
        <v>1</v>
      </c>
      <c r="AX9" s="95">
        <f t="shared" si="2"/>
        <v>1</v>
      </c>
      <c r="AY9" s="95">
        <f t="shared" si="2"/>
        <v>1</v>
      </c>
      <c r="AZ9" s="95">
        <f t="shared" si="2"/>
        <v>1</v>
      </c>
      <c r="BA9" s="95">
        <f t="shared" si="2"/>
        <v>1</v>
      </c>
      <c r="BB9" s="95">
        <f t="shared" si="2"/>
        <v>1</v>
      </c>
      <c r="BC9" s="95">
        <f t="shared" si="2"/>
        <v>1</v>
      </c>
      <c r="BD9" s="95">
        <f t="shared" si="2"/>
        <v>1</v>
      </c>
      <c r="BE9" s="95">
        <f t="shared" si="2"/>
        <v>1</v>
      </c>
      <c r="BF9" s="95">
        <f t="shared" si="2"/>
        <v>1</v>
      </c>
      <c r="BG9" s="95">
        <f t="shared" si="2"/>
        <v>1</v>
      </c>
      <c r="BH9" s="95">
        <f t="shared" si="2"/>
        <v>1</v>
      </c>
      <c r="BI9" s="95">
        <f t="shared" si="2"/>
        <v>1</v>
      </c>
      <c r="BJ9" s="95">
        <f t="shared" si="2"/>
        <v>1</v>
      </c>
      <c r="BK9" s="95">
        <f t="shared" si="2"/>
        <v>1</v>
      </c>
      <c r="BL9" s="95">
        <f t="shared" si="2"/>
        <v>1</v>
      </c>
      <c r="BM9" s="95">
        <f t="shared" si="2"/>
        <v>1</v>
      </c>
      <c r="BN9" s="95">
        <f t="shared" si="2"/>
        <v>1</v>
      </c>
      <c r="BO9" s="95">
        <f t="shared" si="2"/>
        <v>1</v>
      </c>
      <c r="BP9" s="95">
        <f t="shared" si="2"/>
        <v>1</v>
      </c>
      <c r="BQ9" s="95">
        <f t="shared" ref="BQ9:DR9" si="3">BP9</f>
        <v>1</v>
      </c>
      <c r="BR9" s="95">
        <f t="shared" si="3"/>
        <v>1</v>
      </c>
      <c r="BS9" s="95">
        <f t="shared" si="3"/>
        <v>1</v>
      </c>
      <c r="BT9" s="95">
        <f t="shared" si="3"/>
        <v>1</v>
      </c>
      <c r="BU9" s="95">
        <f t="shared" si="3"/>
        <v>1</v>
      </c>
      <c r="BV9" s="95">
        <f t="shared" si="3"/>
        <v>1</v>
      </c>
      <c r="BW9" s="95">
        <f t="shared" si="3"/>
        <v>1</v>
      </c>
      <c r="BX9" s="95">
        <f t="shared" si="3"/>
        <v>1</v>
      </c>
      <c r="BY9" s="95">
        <f t="shared" si="3"/>
        <v>1</v>
      </c>
      <c r="BZ9" s="95">
        <f t="shared" si="3"/>
        <v>1</v>
      </c>
      <c r="CA9" s="95">
        <f t="shared" si="3"/>
        <v>1</v>
      </c>
      <c r="CB9" s="95">
        <f t="shared" si="3"/>
        <v>1</v>
      </c>
      <c r="CC9" s="95">
        <f t="shared" si="3"/>
        <v>1</v>
      </c>
      <c r="CD9" s="95">
        <f t="shared" si="3"/>
        <v>1</v>
      </c>
      <c r="CE9" s="95">
        <f t="shared" si="3"/>
        <v>1</v>
      </c>
      <c r="CF9" s="95">
        <f t="shared" si="3"/>
        <v>1</v>
      </c>
      <c r="CG9" s="95">
        <f t="shared" si="3"/>
        <v>1</v>
      </c>
      <c r="CH9" s="95">
        <f t="shared" si="3"/>
        <v>1</v>
      </c>
      <c r="CI9" s="95">
        <f t="shared" si="3"/>
        <v>1</v>
      </c>
      <c r="CJ9" s="95">
        <f t="shared" si="3"/>
        <v>1</v>
      </c>
      <c r="CK9" s="95">
        <f t="shared" si="3"/>
        <v>1</v>
      </c>
      <c r="CL9" s="95">
        <f t="shared" si="3"/>
        <v>1</v>
      </c>
      <c r="CM9" s="95">
        <f t="shared" si="3"/>
        <v>1</v>
      </c>
      <c r="CN9" s="95">
        <f t="shared" si="3"/>
        <v>1</v>
      </c>
      <c r="CO9" s="95">
        <f t="shared" si="3"/>
        <v>1</v>
      </c>
      <c r="CP9" s="95">
        <f t="shared" si="3"/>
        <v>1</v>
      </c>
      <c r="CQ9" s="95">
        <f t="shared" si="3"/>
        <v>1</v>
      </c>
      <c r="CR9" s="95">
        <f t="shared" si="3"/>
        <v>1</v>
      </c>
      <c r="CS9" s="95">
        <f t="shared" si="3"/>
        <v>1</v>
      </c>
      <c r="CT9" s="95">
        <f t="shared" si="3"/>
        <v>1</v>
      </c>
      <c r="CU9" s="95">
        <f t="shared" si="3"/>
        <v>1</v>
      </c>
      <c r="CV9" s="95">
        <f t="shared" si="3"/>
        <v>1</v>
      </c>
      <c r="CW9" s="95">
        <f t="shared" si="3"/>
        <v>1</v>
      </c>
      <c r="CX9" s="95">
        <f t="shared" si="3"/>
        <v>1</v>
      </c>
      <c r="CY9" s="95">
        <f t="shared" si="3"/>
        <v>1</v>
      </c>
      <c r="CZ9" s="95">
        <f t="shared" si="3"/>
        <v>1</v>
      </c>
      <c r="DA9" s="95">
        <f t="shared" si="3"/>
        <v>1</v>
      </c>
      <c r="DB9" s="95">
        <f t="shared" si="3"/>
        <v>1</v>
      </c>
      <c r="DC9" s="95">
        <f t="shared" si="3"/>
        <v>1</v>
      </c>
      <c r="DD9" s="95">
        <f t="shared" si="3"/>
        <v>1</v>
      </c>
      <c r="DE9" s="95">
        <f t="shared" si="3"/>
        <v>1</v>
      </c>
      <c r="DF9" s="95">
        <f t="shared" si="3"/>
        <v>1</v>
      </c>
      <c r="DG9" s="95">
        <f t="shared" si="3"/>
        <v>1</v>
      </c>
      <c r="DH9" s="95">
        <f t="shared" si="3"/>
        <v>1</v>
      </c>
      <c r="DI9" s="95">
        <f t="shared" si="3"/>
        <v>1</v>
      </c>
      <c r="DJ9" s="95">
        <f t="shared" si="3"/>
        <v>1</v>
      </c>
      <c r="DK9" s="95">
        <f t="shared" si="3"/>
        <v>1</v>
      </c>
      <c r="DL9" s="95">
        <f t="shared" si="3"/>
        <v>1</v>
      </c>
      <c r="DM9" s="95">
        <f t="shared" si="3"/>
        <v>1</v>
      </c>
      <c r="DN9" s="95">
        <f t="shared" si="3"/>
        <v>1</v>
      </c>
      <c r="DO9" s="95">
        <f t="shared" si="3"/>
        <v>1</v>
      </c>
      <c r="DP9" s="95">
        <f t="shared" si="3"/>
        <v>1</v>
      </c>
      <c r="DQ9" s="95">
        <f t="shared" si="3"/>
        <v>1</v>
      </c>
      <c r="DR9" s="96">
        <f t="shared" si="3"/>
        <v>1</v>
      </c>
    </row>
    <row r="10" spans="1:122" ht="18" customHeight="1" x14ac:dyDescent="0.3">
      <c r="A10" s="94" t="s">
        <v>81</v>
      </c>
      <c r="B10" s="128">
        <v>150000</v>
      </c>
      <c r="C10" s="95">
        <v>0</v>
      </c>
      <c r="D10" s="95">
        <f t="shared" ref="D10:D11" si="4">C10</f>
        <v>0</v>
      </c>
      <c r="E10" s="95">
        <f t="shared" ref="E10:BP10" si="5">D10</f>
        <v>0</v>
      </c>
      <c r="F10" s="95">
        <f t="shared" si="5"/>
        <v>0</v>
      </c>
      <c r="G10" s="95">
        <f t="shared" si="5"/>
        <v>0</v>
      </c>
      <c r="H10" s="95">
        <f t="shared" si="5"/>
        <v>0</v>
      </c>
      <c r="I10" s="95">
        <f t="shared" si="5"/>
        <v>0</v>
      </c>
      <c r="J10" s="95">
        <f t="shared" si="5"/>
        <v>0</v>
      </c>
      <c r="K10" s="95">
        <f t="shared" si="5"/>
        <v>0</v>
      </c>
      <c r="L10" s="95">
        <f t="shared" si="5"/>
        <v>0</v>
      </c>
      <c r="M10" s="95">
        <f t="shared" si="5"/>
        <v>0</v>
      </c>
      <c r="N10" s="95">
        <f t="shared" si="5"/>
        <v>0</v>
      </c>
      <c r="O10" s="95">
        <v>1</v>
      </c>
      <c r="P10" s="95">
        <f t="shared" si="5"/>
        <v>1</v>
      </c>
      <c r="Q10" s="95">
        <f t="shared" si="5"/>
        <v>1</v>
      </c>
      <c r="R10" s="95">
        <f t="shared" si="5"/>
        <v>1</v>
      </c>
      <c r="S10" s="95">
        <f t="shared" si="5"/>
        <v>1</v>
      </c>
      <c r="T10" s="95">
        <f t="shared" si="5"/>
        <v>1</v>
      </c>
      <c r="U10" s="95">
        <f t="shared" si="5"/>
        <v>1</v>
      </c>
      <c r="V10" s="95">
        <f t="shared" si="5"/>
        <v>1</v>
      </c>
      <c r="W10" s="95">
        <f t="shared" si="5"/>
        <v>1</v>
      </c>
      <c r="X10" s="95">
        <f t="shared" si="5"/>
        <v>1</v>
      </c>
      <c r="Y10" s="95">
        <f t="shared" si="5"/>
        <v>1</v>
      </c>
      <c r="Z10" s="95">
        <f t="shared" si="5"/>
        <v>1</v>
      </c>
      <c r="AA10" s="95">
        <f t="shared" si="5"/>
        <v>1</v>
      </c>
      <c r="AB10" s="95">
        <f t="shared" si="5"/>
        <v>1</v>
      </c>
      <c r="AC10" s="95">
        <f t="shared" si="5"/>
        <v>1</v>
      </c>
      <c r="AD10" s="95">
        <f t="shared" si="5"/>
        <v>1</v>
      </c>
      <c r="AE10" s="95">
        <f t="shared" si="5"/>
        <v>1</v>
      </c>
      <c r="AF10" s="95">
        <f t="shared" si="5"/>
        <v>1</v>
      </c>
      <c r="AG10" s="95">
        <f t="shared" si="5"/>
        <v>1</v>
      </c>
      <c r="AH10" s="95">
        <f t="shared" si="5"/>
        <v>1</v>
      </c>
      <c r="AI10" s="95">
        <f t="shared" si="5"/>
        <v>1</v>
      </c>
      <c r="AJ10" s="95">
        <f t="shared" si="5"/>
        <v>1</v>
      </c>
      <c r="AK10" s="95">
        <f t="shared" si="5"/>
        <v>1</v>
      </c>
      <c r="AL10" s="95">
        <f t="shared" si="5"/>
        <v>1</v>
      </c>
      <c r="AM10" s="95">
        <f t="shared" si="5"/>
        <v>1</v>
      </c>
      <c r="AN10" s="95">
        <f t="shared" si="5"/>
        <v>1</v>
      </c>
      <c r="AO10" s="95">
        <f t="shared" si="5"/>
        <v>1</v>
      </c>
      <c r="AP10" s="95">
        <f t="shared" si="5"/>
        <v>1</v>
      </c>
      <c r="AQ10" s="95">
        <f t="shared" si="5"/>
        <v>1</v>
      </c>
      <c r="AR10" s="95">
        <f t="shared" si="5"/>
        <v>1</v>
      </c>
      <c r="AS10" s="95">
        <f t="shared" si="5"/>
        <v>1</v>
      </c>
      <c r="AT10" s="95">
        <f t="shared" si="5"/>
        <v>1</v>
      </c>
      <c r="AU10" s="95">
        <f t="shared" si="5"/>
        <v>1</v>
      </c>
      <c r="AV10" s="95">
        <f t="shared" si="5"/>
        <v>1</v>
      </c>
      <c r="AW10" s="95">
        <f t="shared" si="5"/>
        <v>1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>
        <f t="shared" si="5"/>
        <v>1</v>
      </c>
      <c r="BD10" s="95">
        <f t="shared" si="5"/>
        <v>1</v>
      </c>
      <c r="BE10" s="95">
        <f t="shared" si="5"/>
        <v>1</v>
      </c>
      <c r="BF10" s="95">
        <f t="shared" si="5"/>
        <v>1</v>
      </c>
      <c r="BG10" s="95">
        <f t="shared" si="5"/>
        <v>1</v>
      </c>
      <c r="BH10" s="95">
        <f t="shared" si="5"/>
        <v>1</v>
      </c>
      <c r="BI10" s="95">
        <f t="shared" si="5"/>
        <v>1</v>
      </c>
      <c r="BJ10" s="95">
        <f t="shared" si="5"/>
        <v>1</v>
      </c>
      <c r="BK10" s="95">
        <f t="shared" si="5"/>
        <v>1</v>
      </c>
      <c r="BL10" s="95">
        <f t="shared" si="5"/>
        <v>1</v>
      </c>
      <c r="BM10" s="95">
        <f t="shared" si="5"/>
        <v>1</v>
      </c>
      <c r="BN10" s="95">
        <f t="shared" si="5"/>
        <v>1</v>
      </c>
      <c r="BO10" s="95">
        <f t="shared" si="5"/>
        <v>1</v>
      </c>
      <c r="BP10" s="95">
        <f t="shared" si="5"/>
        <v>1</v>
      </c>
      <c r="BQ10" s="95">
        <f t="shared" ref="BQ10:DR10" si="6">BP10</f>
        <v>1</v>
      </c>
      <c r="BR10" s="95">
        <f t="shared" si="6"/>
        <v>1</v>
      </c>
      <c r="BS10" s="95">
        <f t="shared" si="6"/>
        <v>1</v>
      </c>
      <c r="BT10" s="95">
        <f t="shared" si="6"/>
        <v>1</v>
      </c>
      <c r="BU10" s="95">
        <f t="shared" si="6"/>
        <v>1</v>
      </c>
      <c r="BV10" s="95">
        <f t="shared" si="6"/>
        <v>1</v>
      </c>
      <c r="BW10" s="95">
        <f t="shared" si="6"/>
        <v>1</v>
      </c>
      <c r="BX10" s="95">
        <f t="shared" si="6"/>
        <v>1</v>
      </c>
      <c r="BY10" s="95">
        <f t="shared" si="6"/>
        <v>1</v>
      </c>
      <c r="BZ10" s="95">
        <f t="shared" si="6"/>
        <v>1</v>
      </c>
      <c r="CA10" s="95">
        <f t="shared" si="6"/>
        <v>1</v>
      </c>
      <c r="CB10" s="95">
        <f t="shared" si="6"/>
        <v>1</v>
      </c>
      <c r="CC10" s="95">
        <f t="shared" si="6"/>
        <v>1</v>
      </c>
      <c r="CD10" s="95">
        <f t="shared" si="6"/>
        <v>1</v>
      </c>
      <c r="CE10" s="95">
        <f t="shared" si="6"/>
        <v>1</v>
      </c>
      <c r="CF10" s="95">
        <f t="shared" si="6"/>
        <v>1</v>
      </c>
      <c r="CG10" s="95">
        <f t="shared" si="6"/>
        <v>1</v>
      </c>
      <c r="CH10" s="95">
        <f t="shared" si="6"/>
        <v>1</v>
      </c>
      <c r="CI10" s="95">
        <f t="shared" si="6"/>
        <v>1</v>
      </c>
      <c r="CJ10" s="95">
        <f t="shared" si="6"/>
        <v>1</v>
      </c>
      <c r="CK10" s="95">
        <f t="shared" si="6"/>
        <v>1</v>
      </c>
      <c r="CL10" s="95">
        <f t="shared" si="6"/>
        <v>1</v>
      </c>
      <c r="CM10" s="95">
        <f t="shared" si="6"/>
        <v>1</v>
      </c>
      <c r="CN10" s="95">
        <f t="shared" si="6"/>
        <v>1</v>
      </c>
      <c r="CO10" s="95">
        <f t="shared" si="6"/>
        <v>1</v>
      </c>
      <c r="CP10" s="95">
        <f t="shared" si="6"/>
        <v>1</v>
      </c>
      <c r="CQ10" s="95">
        <f t="shared" si="6"/>
        <v>1</v>
      </c>
      <c r="CR10" s="95">
        <f t="shared" si="6"/>
        <v>1</v>
      </c>
      <c r="CS10" s="95">
        <f t="shared" si="6"/>
        <v>1</v>
      </c>
      <c r="CT10" s="95">
        <f t="shared" si="6"/>
        <v>1</v>
      </c>
      <c r="CU10" s="95">
        <f t="shared" si="6"/>
        <v>1</v>
      </c>
      <c r="CV10" s="95">
        <f t="shared" si="6"/>
        <v>1</v>
      </c>
      <c r="CW10" s="95">
        <f t="shared" si="6"/>
        <v>1</v>
      </c>
      <c r="CX10" s="95">
        <f t="shared" si="6"/>
        <v>1</v>
      </c>
      <c r="CY10" s="95">
        <f t="shared" si="6"/>
        <v>1</v>
      </c>
      <c r="CZ10" s="95">
        <f t="shared" si="6"/>
        <v>1</v>
      </c>
      <c r="DA10" s="95">
        <f t="shared" si="6"/>
        <v>1</v>
      </c>
      <c r="DB10" s="95">
        <f t="shared" si="6"/>
        <v>1</v>
      </c>
      <c r="DC10" s="95">
        <f t="shared" si="6"/>
        <v>1</v>
      </c>
      <c r="DD10" s="95">
        <f t="shared" si="6"/>
        <v>1</v>
      </c>
      <c r="DE10" s="95">
        <f t="shared" si="6"/>
        <v>1</v>
      </c>
      <c r="DF10" s="95">
        <f t="shared" si="6"/>
        <v>1</v>
      </c>
      <c r="DG10" s="95">
        <f t="shared" si="6"/>
        <v>1</v>
      </c>
      <c r="DH10" s="95">
        <f t="shared" si="6"/>
        <v>1</v>
      </c>
      <c r="DI10" s="95">
        <f t="shared" si="6"/>
        <v>1</v>
      </c>
      <c r="DJ10" s="95">
        <f t="shared" si="6"/>
        <v>1</v>
      </c>
      <c r="DK10" s="95">
        <f t="shared" si="6"/>
        <v>1</v>
      </c>
      <c r="DL10" s="95">
        <f t="shared" si="6"/>
        <v>1</v>
      </c>
      <c r="DM10" s="95">
        <f t="shared" si="6"/>
        <v>1</v>
      </c>
      <c r="DN10" s="95">
        <f t="shared" si="6"/>
        <v>1</v>
      </c>
      <c r="DO10" s="95">
        <f t="shared" si="6"/>
        <v>1</v>
      </c>
      <c r="DP10" s="95">
        <f t="shared" si="6"/>
        <v>1</v>
      </c>
      <c r="DQ10" s="95">
        <f t="shared" si="6"/>
        <v>1</v>
      </c>
      <c r="DR10" s="96">
        <f t="shared" si="6"/>
        <v>1</v>
      </c>
    </row>
    <row r="11" spans="1:122" ht="18" customHeight="1" x14ac:dyDescent="0.3">
      <c r="A11" s="129" t="s">
        <v>82</v>
      </c>
      <c r="B11" s="130">
        <v>50000</v>
      </c>
      <c r="C11" s="131">
        <v>1</v>
      </c>
      <c r="D11" s="131">
        <f t="shared" si="4"/>
        <v>1</v>
      </c>
      <c r="E11" s="131">
        <f t="shared" ref="E11:BP11" si="7">D11</f>
        <v>1</v>
      </c>
      <c r="F11" s="131">
        <f t="shared" si="7"/>
        <v>1</v>
      </c>
      <c r="G11" s="131">
        <f t="shared" si="7"/>
        <v>1</v>
      </c>
      <c r="H11" s="131">
        <f t="shared" si="7"/>
        <v>1</v>
      </c>
      <c r="I11" s="131">
        <f t="shared" si="7"/>
        <v>1</v>
      </c>
      <c r="J11" s="131">
        <f t="shared" si="7"/>
        <v>1</v>
      </c>
      <c r="K11" s="131">
        <f t="shared" si="7"/>
        <v>1</v>
      </c>
      <c r="L11" s="131">
        <f t="shared" si="7"/>
        <v>1</v>
      </c>
      <c r="M11" s="131">
        <f t="shared" si="7"/>
        <v>1</v>
      </c>
      <c r="N11" s="131">
        <f t="shared" si="7"/>
        <v>1</v>
      </c>
      <c r="O11" s="131">
        <f t="shared" si="7"/>
        <v>1</v>
      </c>
      <c r="P11" s="131">
        <f t="shared" si="7"/>
        <v>1</v>
      </c>
      <c r="Q11" s="131">
        <f t="shared" si="7"/>
        <v>1</v>
      </c>
      <c r="R11" s="131">
        <f t="shared" si="7"/>
        <v>1</v>
      </c>
      <c r="S11" s="131">
        <f t="shared" si="7"/>
        <v>1</v>
      </c>
      <c r="T11" s="131">
        <f t="shared" si="7"/>
        <v>1</v>
      </c>
      <c r="U11" s="131">
        <f t="shared" si="7"/>
        <v>1</v>
      </c>
      <c r="V11" s="131">
        <f t="shared" si="7"/>
        <v>1</v>
      </c>
      <c r="W11" s="131">
        <f t="shared" si="7"/>
        <v>1</v>
      </c>
      <c r="X11" s="131">
        <f t="shared" si="7"/>
        <v>1</v>
      </c>
      <c r="Y11" s="131">
        <f t="shared" si="7"/>
        <v>1</v>
      </c>
      <c r="Z11" s="131">
        <f t="shared" si="7"/>
        <v>1</v>
      </c>
      <c r="AA11" s="131">
        <f t="shared" si="7"/>
        <v>1</v>
      </c>
      <c r="AB11" s="131">
        <f t="shared" si="7"/>
        <v>1</v>
      </c>
      <c r="AC11" s="131">
        <f t="shared" si="7"/>
        <v>1</v>
      </c>
      <c r="AD11" s="131">
        <f t="shared" si="7"/>
        <v>1</v>
      </c>
      <c r="AE11" s="131">
        <f t="shared" si="7"/>
        <v>1</v>
      </c>
      <c r="AF11" s="131">
        <f t="shared" si="7"/>
        <v>1</v>
      </c>
      <c r="AG11" s="131">
        <f t="shared" si="7"/>
        <v>1</v>
      </c>
      <c r="AH11" s="131">
        <f t="shared" si="7"/>
        <v>1</v>
      </c>
      <c r="AI11" s="131">
        <f t="shared" si="7"/>
        <v>1</v>
      </c>
      <c r="AJ11" s="131">
        <f t="shared" si="7"/>
        <v>1</v>
      </c>
      <c r="AK11" s="131">
        <f t="shared" si="7"/>
        <v>1</v>
      </c>
      <c r="AL11" s="131">
        <f t="shared" si="7"/>
        <v>1</v>
      </c>
      <c r="AM11" s="131">
        <f t="shared" si="7"/>
        <v>1</v>
      </c>
      <c r="AN11" s="131">
        <f t="shared" si="7"/>
        <v>1</v>
      </c>
      <c r="AO11" s="131">
        <f t="shared" si="7"/>
        <v>1</v>
      </c>
      <c r="AP11" s="131">
        <f t="shared" si="7"/>
        <v>1</v>
      </c>
      <c r="AQ11" s="131">
        <f t="shared" si="7"/>
        <v>1</v>
      </c>
      <c r="AR11" s="131">
        <f t="shared" si="7"/>
        <v>1</v>
      </c>
      <c r="AS11" s="131">
        <f t="shared" si="7"/>
        <v>1</v>
      </c>
      <c r="AT11" s="131">
        <f t="shared" si="7"/>
        <v>1</v>
      </c>
      <c r="AU11" s="131">
        <f t="shared" si="7"/>
        <v>1</v>
      </c>
      <c r="AV11" s="131">
        <f t="shared" si="7"/>
        <v>1</v>
      </c>
      <c r="AW11" s="131">
        <f t="shared" si="7"/>
        <v>1</v>
      </c>
      <c r="AX11" s="131">
        <f t="shared" si="7"/>
        <v>1</v>
      </c>
      <c r="AY11" s="131">
        <f t="shared" si="7"/>
        <v>1</v>
      </c>
      <c r="AZ11" s="131">
        <f t="shared" si="7"/>
        <v>1</v>
      </c>
      <c r="BA11" s="131">
        <f t="shared" si="7"/>
        <v>1</v>
      </c>
      <c r="BB11" s="131">
        <f t="shared" si="7"/>
        <v>1</v>
      </c>
      <c r="BC11" s="131">
        <f t="shared" si="7"/>
        <v>1</v>
      </c>
      <c r="BD11" s="131">
        <f t="shared" si="7"/>
        <v>1</v>
      </c>
      <c r="BE11" s="131">
        <f t="shared" si="7"/>
        <v>1</v>
      </c>
      <c r="BF11" s="131">
        <f t="shared" si="7"/>
        <v>1</v>
      </c>
      <c r="BG11" s="131">
        <f t="shared" si="7"/>
        <v>1</v>
      </c>
      <c r="BH11" s="131">
        <f t="shared" si="7"/>
        <v>1</v>
      </c>
      <c r="BI11" s="131">
        <f t="shared" si="7"/>
        <v>1</v>
      </c>
      <c r="BJ11" s="131">
        <f t="shared" si="7"/>
        <v>1</v>
      </c>
      <c r="BK11" s="131">
        <f t="shared" si="7"/>
        <v>1</v>
      </c>
      <c r="BL11" s="131">
        <f t="shared" si="7"/>
        <v>1</v>
      </c>
      <c r="BM11" s="131">
        <f t="shared" si="7"/>
        <v>1</v>
      </c>
      <c r="BN11" s="131">
        <f t="shared" si="7"/>
        <v>1</v>
      </c>
      <c r="BO11" s="131">
        <f t="shared" si="7"/>
        <v>1</v>
      </c>
      <c r="BP11" s="131">
        <f t="shared" si="7"/>
        <v>1</v>
      </c>
      <c r="BQ11" s="131">
        <f t="shared" ref="BQ11:DR11" si="8">BP11</f>
        <v>1</v>
      </c>
      <c r="BR11" s="131">
        <f t="shared" si="8"/>
        <v>1</v>
      </c>
      <c r="BS11" s="131">
        <f t="shared" si="8"/>
        <v>1</v>
      </c>
      <c r="BT11" s="131">
        <f t="shared" si="8"/>
        <v>1</v>
      </c>
      <c r="BU11" s="131">
        <f t="shared" si="8"/>
        <v>1</v>
      </c>
      <c r="BV11" s="131">
        <f t="shared" si="8"/>
        <v>1</v>
      </c>
      <c r="BW11" s="131">
        <f t="shared" si="8"/>
        <v>1</v>
      </c>
      <c r="BX11" s="131">
        <f t="shared" si="8"/>
        <v>1</v>
      </c>
      <c r="BY11" s="131">
        <f t="shared" si="8"/>
        <v>1</v>
      </c>
      <c r="BZ11" s="131">
        <f t="shared" si="8"/>
        <v>1</v>
      </c>
      <c r="CA11" s="131">
        <f t="shared" si="8"/>
        <v>1</v>
      </c>
      <c r="CB11" s="131">
        <f t="shared" si="8"/>
        <v>1</v>
      </c>
      <c r="CC11" s="131">
        <f t="shared" si="8"/>
        <v>1</v>
      </c>
      <c r="CD11" s="131">
        <f t="shared" si="8"/>
        <v>1</v>
      </c>
      <c r="CE11" s="131">
        <f t="shared" si="8"/>
        <v>1</v>
      </c>
      <c r="CF11" s="131">
        <f t="shared" si="8"/>
        <v>1</v>
      </c>
      <c r="CG11" s="131">
        <f t="shared" si="8"/>
        <v>1</v>
      </c>
      <c r="CH11" s="131">
        <f t="shared" si="8"/>
        <v>1</v>
      </c>
      <c r="CI11" s="131">
        <f t="shared" si="8"/>
        <v>1</v>
      </c>
      <c r="CJ11" s="131">
        <f t="shared" si="8"/>
        <v>1</v>
      </c>
      <c r="CK11" s="131">
        <f t="shared" si="8"/>
        <v>1</v>
      </c>
      <c r="CL11" s="131">
        <f t="shared" si="8"/>
        <v>1</v>
      </c>
      <c r="CM11" s="131">
        <f t="shared" si="8"/>
        <v>1</v>
      </c>
      <c r="CN11" s="131">
        <f t="shared" si="8"/>
        <v>1</v>
      </c>
      <c r="CO11" s="131">
        <f t="shared" si="8"/>
        <v>1</v>
      </c>
      <c r="CP11" s="131">
        <f t="shared" si="8"/>
        <v>1</v>
      </c>
      <c r="CQ11" s="131">
        <f t="shared" si="8"/>
        <v>1</v>
      </c>
      <c r="CR11" s="131">
        <f t="shared" si="8"/>
        <v>1</v>
      </c>
      <c r="CS11" s="131">
        <f t="shared" si="8"/>
        <v>1</v>
      </c>
      <c r="CT11" s="131">
        <f t="shared" si="8"/>
        <v>1</v>
      </c>
      <c r="CU11" s="131">
        <f t="shared" si="8"/>
        <v>1</v>
      </c>
      <c r="CV11" s="131">
        <f t="shared" si="8"/>
        <v>1</v>
      </c>
      <c r="CW11" s="131">
        <f t="shared" si="8"/>
        <v>1</v>
      </c>
      <c r="CX11" s="131">
        <f t="shared" si="8"/>
        <v>1</v>
      </c>
      <c r="CY11" s="131">
        <f t="shared" si="8"/>
        <v>1</v>
      </c>
      <c r="CZ11" s="131">
        <f t="shared" si="8"/>
        <v>1</v>
      </c>
      <c r="DA11" s="131">
        <f t="shared" si="8"/>
        <v>1</v>
      </c>
      <c r="DB11" s="131">
        <f t="shared" si="8"/>
        <v>1</v>
      </c>
      <c r="DC11" s="131">
        <f t="shared" si="8"/>
        <v>1</v>
      </c>
      <c r="DD11" s="131">
        <f t="shared" si="8"/>
        <v>1</v>
      </c>
      <c r="DE11" s="131">
        <f t="shared" si="8"/>
        <v>1</v>
      </c>
      <c r="DF11" s="131">
        <f t="shared" si="8"/>
        <v>1</v>
      </c>
      <c r="DG11" s="131">
        <f t="shared" si="8"/>
        <v>1</v>
      </c>
      <c r="DH11" s="131">
        <f t="shared" si="8"/>
        <v>1</v>
      </c>
      <c r="DI11" s="131">
        <f t="shared" si="8"/>
        <v>1</v>
      </c>
      <c r="DJ11" s="131">
        <f t="shared" si="8"/>
        <v>1</v>
      </c>
      <c r="DK11" s="131">
        <f t="shared" si="8"/>
        <v>1</v>
      </c>
      <c r="DL11" s="131">
        <f t="shared" si="8"/>
        <v>1</v>
      </c>
      <c r="DM11" s="131">
        <f t="shared" si="8"/>
        <v>1</v>
      </c>
      <c r="DN11" s="131">
        <f t="shared" si="8"/>
        <v>1</v>
      </c>
      <c r="DO11" s="131">
        <f t="shared" si="8"/>
        <v>1</v>
      </c>
      <c r="DP11" s="131">
        <f t="shared" si="8"/>
        <v>1</v>
      </c>
      <c r="DQ11" s="131">
        <f t="shared" si="8"/>
        <v>1</v>
      </c>
      <c r="DR11" s="132">
        <f t="shared" si="8"/>
        <v>1</v>
      </c>
    </row>
    <row r="12" spans="1:122" s="7" customFormat="1" ht="18" customHeight="1" x14ac:dyDescent="0.3">
      <c r="A12" s="41" t="s">
        <v>84</v>
      </c>
      <c r="B12" s="49"/>
      <c r="C12" s="42">
        <f>SUM(C13:C17)</f>
        <v>4</v>
      </c>
      <c r="D12" s="42">
        <f t="shared" ref="D12:BO12" si="9">SUM(D13:D17)</f>
        <v>4</v>
      </c>
      <c r="E12" s="42">
        <f t="shared" si="9"/>
        <v>4</v>
      </c>
      <c r="F12" s="42">
        <f t="shared" si="9"/>
        <v>4</v>
      </c>
      <c r="G12" s="42">
        <f t="shared" si="9"/>
        <v>4</v>
      </c>
      <c r="H12" s="42">
        <f t="shared" si="9"/>
        <v>4</v>
      </c>
      <c r="I12" s="42">
        <f t="shared" si="9"/>
        <v>4</v>
      </c>
      <c r="J12" s="42">
        <f t="shared" si="9"/>
        <v>4</v>
      </c>
      <c r="K12" s="42">
        <f t="shared" si="9"/>
        <v>4</v>
      </c>
      <c r="L12" s="42">
        <f t="shared" si="9"/>
        <v>4</v>
      </c>
      <c r="M12" s="42">
        <f t="shared" si="9"/>
        <v>4</v>
      </c>
      <c r="N12" s="42">
        <f t="shared" si="9"/>
        <v>4</v>
      </c>
      <c r="O12" s="42">
        <f t="shared" si="9"/>
        <v>7</v>
      </c>
      <c r="P12" s="42">
        <f t="shared" si="9"/>
        <v>7</v>
      </c>
      <c r="Q12" s="42">
        <f t="shared" si="9"/>
        <v>7</v>
      </c>
      <c r="R12" s="42">
        <f t="shared" si="9"/>
        <v>7</v>
      </c>
      <c r="S12" s="42">
        <f t="shared" si="9"/>
        <v>7</v>
      </c>
      <c r="T12" s="42">
        <f t="shared" si="9"/>
        <v>7</v>
      </c>
      <c r="U12" s="42">
        <f t="shared" si="9"/>
        <v>7</v>
      </c>
      <c r="V12" s="42">
        <f t="shared" si="9"/>
        <v>7</v>
      </c>
      <c r="W12" s="42">
        <f t="shared" si="9"/>
        <v>7</v>
      </c>
      <c r="X12" s="42">
        <f t="shared" si="9"/>
        <v>7</v>
      </c>
      <c r="Y12" s="42">
        <f t="shared" si="9"/>
        <v>7</v>
      </c>
      <c r="Z12" s="42">
        <f t="shared" si="9"/>
        <v>7</v>
      </c>
      <c r="AA12" s="42">
        <f t="shared" si="9"/>
        <v>7</v>
      </c>
      <c r="AB12" s="42">
        <f t="shared" si="9"/>
        <v>7</v>
      </c>
      <c r="AC12" s="42">
        <f t="shared" si="9"/>
        <v>7</v>
      </c>
      <c r="AD12" s="42">
        <f t="shared" si="9"/>
        <v>7</v>
      </c>
      <c r="AE12" s="42">
        <f t="shared" si="9"/>
        <v>7</v>
      </c>
      <c r="AF12" s="42">
        <f t="shared" si="9"/>
        <v>7</v>
      </c>
      <c r="AG12" s="42">
        <f t="shared" si="9"/>
        <v>7</v>
      </c>
      <c r="AH12" s="42">
        <f t="shared" si="9"/>
        <v>7</v>
      </c>
      <c r="AI12" s="42">
        <f t="shared" si="9"/>
        <v>7</v>
      </c>
      <c r="AJ12" s="42">
        <f t="shared" si="9"/>
        <v>7</v>
      </c>
      <c r="AK12" s="42">
        <f t="shared" si="9"/>
        <v>7</v>
      </c>
      <c r="AL12" s="42">
        <f t="shared" si="9"/>
        <v>7</v>
      </c>
      <c r="AM12" s="42">
        <f t="shared" si="9"/>
        <v>9</v>
      </c>
      <c r="AN12" s="42">
        <f t="shared" si="9"/>
        <v>9</v>
      </c>
      <c r="AO12" s="42">
        <f t="shared" si="9"/>
        <v>9</v>
      </c>
      <c r="AP12" s="42">
        <f t="shared" si="9"/>
        <v>9</v>
      </c>
      <c r="AQ12" s="42">
        <f t="shared" si="9"/>
        <v>9</v>
      </c>
      <c r="AR12" s="42">
        <f t="shared" si="9"/>
        <v>9</v>
      </c>
      <c r="AS12" s="42">
        <f t="shared" si="9"/>
        <v>9</v>
      </c>
      <c r="AT12" s="42">
        <f t="shared" si="9"/>
        <v>9</v>
      </c>
      <c r="AU12" s="42">
        <f t="shared" si="9"/>
        <v>9</v>
      </c>
      <c r="AV12" s="42">
        <f t="shared" si="9"/>
        <v>9</v>
      </c>
      <c r="AW12" s="42">
        <f t="shared" si="9"/>
        <v>9</v>
      </c>
      <c r="AX12" s="42">
        <f t="shared" si="9"/>
        <v>9</v>
      </c>
      <c r="AY12" s="42">
        <f t="shared" si="9"/>
        <v>10</v>
      </c>
      <c r="AZ12" s="42">
        <f t="shared" si="9"/>
        <v>10</v>
      </c>
      <c r="BA12" s="42">
        <f t="shared" si="9"/>
        <v>10</v>
      </c>
      <c r="BB12" s="42">
        <f t="shared" si="9"/>
        <v>10</v>
      </c>
      <c r="BC12" s="42">
        <f t="shared" si="9"/>
        <v>10</v>
      </c>
      <c r="BD12" s="42">
        <f t="shared" si="9"/>
        <v>10</v>
      </c>
      <c r="BE12" s="42">
        <f t="shared" si="9"/>
        <v>10</v>
      </c>
      <c r="BF12" s="42">
        <f t="shared" si="9"/>
        <v>10</v>
      </c>
      <c r="BG12" s="42">
        <f t="shared" si="9"/>
        <v>10</v>
      </c>
      <c r="BH12" s="42">
        <f t="shared" si="9"/>
        <v>10</v>
      </c>
      <c r="BI12" s="42">
        <f t="shared" si="9"/>
        <v>10</v>
      </c>
      <c r="BJ12" s="42">
        <f t="shared" si="9"/>
        <v>10</v>
      </c>
      <c r="BK12" s="42">
        <f t="shared" si="9"/>
        <v>12</v>
      </c>
      <c r="BL12" s="42">
        <f t="shared" si="9"/>
        <v>12</v>
      </c>
      <c r="BM12" s="42">
        <f t="shared" si="9"/>
        <v>12</v>
      </c>
      <c r="BN12" s="42">
        <f t="shared" si="9"/>
        <v>12</v>
      </c>
      <c r="BO12" s="42">
        <f t="shared" si="9"/>
        <v>12</v>
      </c>
      <c r="BP12" s="42">
        <f t="shared" ref="BP12:DR12" si="10">SUM(BP13:BP17)</f>
        <v>12</v>
      </c>
      <c r="BQ12" s="42">
        <f t="shared" si="10"/>
        <v>12</v>
      </c>
      <c r="BR12" s="42">
        <f t="shared" si="10"/>
        <v>12</v>
      </c>
      <c r="BS12" s="42">
        <f t="shared" si="10"/>
        <v>12</v>
      </c>
      <c r="BT12" s="42">
        <f t="shared" si="10"/>
        <v>12</v>
      </c>
      <c r="BU12" s="42">
        <f t="shared" si="10"/>
        <v>12</v>
      </c>
      <c r="BV12" s="42">
        <f t="shared" si="10"/>
        <v>12</v>
      </c>
      <c r="BW12" s="42">
        <f t="shared" si="10"/>
        <v>12</v>
      </c>
      <c r="BX12" s="42">
        <f t="shared" si="10"/>
        <v>12</v>
      </c>
      <c r="BY12" s="42">
        <f t="shared" si="10"/>
        <v>12</v>
      </c>
      <c r="BZ12" s="42">
        <f t="shared" si="10"/>
        <v>12</v>
      </c>
      <c r="CA12" s="42">
        <f t="shared" si="10"/>
        <v>12</v>
      </c>
      <c r="CB12" s="42">
        <f t="shared" si="10"/>
        <v>12</v>
      </c>
      <c r="CC12" s="42">
        <f t="shared" si="10"/>
        <v>12</v>
      </c>
      <c r="CD12" s="42">
        <f t="shared" si="10"/>
        <v>12</v>
      </c>
      <c r="CE12" s="42">
        <f t="shared" si="10"/>
        <v>12</v>
      </c>
      <c r="CF12" s="42">
        <f t="shared" si="10"/>
        <v>12</v>
      </c>
      <c r="CG12" s="42">
        <f t="shared" si="10"/>
        <v>12</v>
      </c>
      <c r="CH12" s="42">
        <f t="shared" si="10"/>
        <v>12</v>
      </c>
      <c r="CI12" s="42">
        <f t="shared" si="10"/>
        <v>12</v>
      </c>
      <c r="CJ12" s="42">
        <f t="shared" si="10"/>
        <v>12</v>
      </c>
      <c r="CK12" s="42">
        <f t="shared" si="10"/>
        <v>12</v>
      </c>
      <c r="CL12" s="42">
        <f t="shared" si="10"/>
        <v>12</v>
      </c>
      <c r="CM12" s="42">
        <f t="shared" si="10"/>
        <v>12</v>
      </c>
      <c r="CN12" s="42">
        <f t="shared" si="10"/>
        <v>12</v>
      </c>
      <c r="CO12" s="42">
        <f t="shared" si="10"/>
        <v>12</v>
      </c>
      <c r="CP12" s="42">
        <f t="shared" si="10"/>
        <v>12</v>
      </c>
      <c r="CQ12" s="42">
        <f t="shared" si="10"/>
        <v>12</v>
      </c>
      <c r="CR12" s="42">
        <f t="shared" si="10"/>
        <v>12</v>
      </c>
      <c r="CS12" s="42">
        <f t="shared" si="10"/>
        <v>12</v>
      </c>
      <c r="CT12" s="42">
        <f t="shared" si="10"/>
        <v>12</v>
      </c>
      <c r="CU12" s="42">
        <f t="shared" si="10"/>
        <v>12</v>
      </c>
      <c r="CV12" s="42">
        <f t="shared" si="10"/>
        <v>12</v>
      </c>
      <c r="CW12" s="42">
        <f t="shared" si="10"/>
        <v>12</v>
      </c>
      <c r="CX12" s="42">
        <f t="shared" si="10"/>
        <v>12</v>
      </c>
      <c r="CY12" s="42">
        <f t="shared" si="10"/>
        <v>12</v>
      </c>
      <c r="CZ12" s="42">
        <f t="shared" si="10"/>
        <v>12</v>
      </c>
      <c r="DA12" s="42">
        <f t="shared" si="10"/>
        <v>12</v>
      </c>
      <c r="DB12" s="42">
        <f t="shared" si="10"/>
        <v>12</v>
      </c>
      <c r="DC12" s="42">
        <f t="shared" si="10"/>
        <v>12</v>
      </c>
      <c r="DD12" s="42">
        <f t="shared" si="10"/>
        <v>12</v>
      </c>
      <c r="DE12" s="42">
        <f t="shared" si="10"/>
        <v>12</v>
      </c>
      <c r="DF12" s="42">
        <f t="shared" si="10"/>
        <v>12</v>
      </c>
      <c r="DG12" s="42">
        <f t="shared" si="10"/>
        <v>13</v>
      </c>
      <c r="DH12" s="42">
        <f t="shared" si="10"/>
        <v>13</v>
      </c>
      <c r="DI12" s="42">
        <f t="shared" si="10"/>
        <v>13</v>
      </c>
      <c r="DJ12" s="42">
        <f t="shared" si="10"/>
        <v>13</v>
      </c>
      <c r="DK12" s="42">
        <f t="shared" si="10"/>
        <v>13</v>
      </c>
      <c r="DL12" s="42">
        <f t="shared" si="10"/>
        <v>13</v>
      </c>
      <c r="DM12" s="42">
        <f t="shared" si="10"/>
        <v>13</v>
      </c>
      <c r="DN12" s="42">
        <f t="shared" si="10"/>
        <v>13</v>
      </c>
      <c r="DO12" s="42">
        <f t="shared" si="10"/>
        <v>13</v>
      </c>
      <c r="DP12" s="42">
        <f t="shared" si="10"/>
        <v>13</v>
      </c>
      <c r="DQ12" s="42">
        <f t="shared" si="10"/>
        <v>13</v>
      </c>
      <c r="DR12" s="43">
        <f t="shared" si="10"/>
        <v>13</v>
      </c>
    </row>
    <row r="13" spans="1:122" ht="18" customHeight="1" x14ac:dyDescent="0.3">
      <c r="A13" s="113" t="s">
        <v>85</v>
      </c>
      <c r="B13" s="133">
        <v>300000</v>
      </c>
      <c r="C13" s="114">
        <v>1</v>
      </c>
      <c r="D13" s="114">
        <f t="shared" ref="D13:BO13" si="11">C13</f>
        <v>1</v>
      </c>
      <c r="E13" s="114">
        <f t="shared" si="11"/>
        <v>1</v>
      </c>
      <c r="F13" s="114">
        <f t="shared" si="11"/>
        <v>1</v>
      </c>
      <c r="G13" s="114">
        <f t="shared" si="11"/>
        <v>1</v>
      </c>
      <c r="H13" s="114">
        <f t="shared" si="11"/>
        <v>1</v>
      </c>
      <c r="I13" s="114">
        <f t="shared" si="11"/>
        <v>1</v>
      </c>
      <c r="J13" s="114">
        <f t="shared" si="11"/>
        <v>1</v>
      </c>
      <c r="K13" s="114">
        <f t="shared" si="11"/>
        <v>1</v>
      </c>
      <c r="L13" s="114">
        <f t="shared" si="11"/>
        <v>1</v>
      </c>
      <c r="M13" s="114">
        <f t="shared" si="11"/>
        <v>1</v>
      </c>
      <c r="N13" s="114">
        <f t="shared" si="11"/>
        <v>1</v>
      </c>
      <c r="O13" s="114">
        <f t="shared" si="11"/>
        <v>1</v>
      </c>
      <c r="P13" s="114">
        <f t="shared" si="11"/>
        <v>1</v>
      </c>
      <c r="Q13" s="114">
        <f t="shared" si="11"/>
        <v>1</v>
      </c>
      <c r="R13" s="114">
        <f t="shared" si="11"/>
        <v>1</v>
      </c>
      <c r="S13" s="114">
        <f t="shared" si="11"/>
        <v>1</v>
      </c>
      <c r="T13" s="114">
        <f t="shared" si="11"/>
        <v>1</v>
      </c>
      <c r="U13" s="114">
        <f t="shared" si="11"/>
        <v>1</v>
      </c>
      <c r="V13" s="114">
        <f t="shared" si="11"/>
        <v>1</v>
      </c>
      <c r="W13" s="114">
        <f t="shared" si="11"/>
        <v>1</v>
      </c>
      <c r="X13" s="114">
        <f t="shared" si="11"/>
        <v>1</v>
      </c>
      <c r="Y13" s="114">
        <f t="shared" si="11"/>
        <v>1</v>
      </c>
      <c r="Z13" s="114">
        <f t="shared" si="11"/>
        <v>1</v>
      </c>
      <c r="AA13" s="114">
        <f t="shared" si="11"/>
        <v>1</v>
      </c>
      <c r="AB13" s="114">
        <f t="shared" si="11"/>
        <v>1</v>
      </c>
      <c r="AC13" s="114">
        <f t="shared" si="11"/>
        <v>1</v>
      </c>
      <c r="AD13" s="114">
        <f t="shared" si="11"/>
        <v>1</v>
      </c>
      <c r="AE13" s="114">
        <f t="shared" si="11"/>
        <v>1</v>
      </c>
      <c r="AF13" s="114">
        <f t="shared" si="11"/>
        <v>1</v>
      </c>
      <c r="AG13" s="114">
        <f t="shared" si="11"/>
        <v>1</v>
      </c>
      <c r="AH13" s="114">
        <f t="shared" si="11"/>
        <v>1</v>
      </c>
      <c r="AI13" s="114">
        <f t="shared" si="11"/>
        <v>1</v>
      </c>
      <c r="AJ13" s="114">
        <f t="shared" si="11"/>
        <v>1</v>
      </c>
      <c r="AK13" s="114">
        <f t="shared" si="11"/>
        <v>1</v>
      </c>
      <c r="AL13" s="114">
        <f t="shared" si="11"/>
        <v>1</v>
      </c>
      <c r="AM13" s="114">
        <f t="shared" si="11"/>
        <v>1</v>
      </c>
      <c r="AN13" s="114">
        <f t="shared" si="11"/>
        <v>1</v>
      </c>
      <c r="AO13" s="114">
        <f t="shared" si="11"/>
        <v>1</v>
      </c>
      <c r="AP13" s="114">
        <f t="shared" si="11"/>
        <v>1</v>
      </c>
      <c r="AQ13" s="114">
        <f t="shared" si="11"/>
        <v>1</v>
      </c>
      <c r="AR13" s="114">
        <f t="shared" si="11"/>
        <v>1</v>
      </c>
      <c r="AS13" s="114">
        <f t="shared" si="11"/>
        <v>1</v>
      </c>
      <c r="AT13" s="114">
        <f t="shared" si="11"/>
        <v>1</v>
      </c>
      <c r="AU13" s="114">
        <f t="shared" si="11"/>
        <v>1</v>
      </c>
      <c r="AV13" s="114">
        <f t="shared" si="11"/>
        <v>1</v>
      </c>
      <c r="AW13" s="114">
        <f t="shared" si="11"/>
        <v>1</v>
      </c>
      <c r="AX13" s="114">
        <f t="shared" si="11"/>
        <v>1</v>
      </c>
      <c r="AY13" s="114">
        <f t="shared" si="11"/>
        <v>1</v>
      </c>
      <c r="AZ13" s="114">
        <f t="shared" si="11"/>
        <v>1</v>
      </c>
      <c r="BA13" s="114">
        <f t="shared" si="11"/>
        <v>1</v>
      </c>
      <c r="BB13" s="114">
        <f t="shared" si="11"/>
        <v>1</v>
      </c>
      <c r="BC13" s="114">
        <f t="shared" si="11"/>
        <v>1</v>
      </c>
      <c r="BD13" s="114">
        <f t="shared" si="11"/>
        <v>1</v>
      </c>
      <c r="BE13" s="114">
        <f t="shared" si="11"/>
        <v>1</v>
      </c>
      <c r="BF13" s="114">
        <f t="shared" si="11"/>
        <v>1</v>
      </c>
      <c r="BG13" s="114">
        <f t="shared" si="11"/>
        <v>1</v>
      </c>
      <c r="BH13" s="114">
        <f t="shared" si="11"/>
        <v>1</v>
      </c>
      <c r="BI13" s="114">
        <f t="shared" si="11"/>
        <v>1</v>
      </c>
      <c r="BJ13" s="114">
        <f t="shared" si="11"/>
        <v>1</v>
      </c>
      <c r="BK13" s="114">
        <f t="shared" si="11"/>
        <v>1</v>
      </c>
      <c r="BL13" s="114">
        <f t="shared" si="11"/>
        <v>1</v>
      </c>
      <c r="BM13" s="114">
        <f t="shared" si="11"/>
        <v>1</v>
      </c>
      <c r="BN13" s="114">
        <f t="shared" si="11"/>
        <v>1</v>
      </c>
      <c r="BO13" s="114">
        <f t="shared" si="11"/>
        <v>1</v>
      </c>
      <c r="BP13" s="114">
        <f t="shared" ref="BP13:DR13" si="12">BO13</f>
        <v>1</v>
      </c>
      <c r="BQ13" s="114">
        <f t="shared" si="12"/>
        <v>1</v>
      </c>
      <c r="BR13" s="114">
        <f t="shared" si="12"/>
        <v>1</v>
      </c>
      <c r="BS13" s="114">
        <f t="shared" si="12"/>
        <v>1</v>
      </c>
      <c r="BT13" s="114">
        <f t="shared" si="12"/>
        <v>1</v>
      </c>
      <c r="BU13" s="114">
        <f t="shared" si="12"/>
        <v>1</v>
      </c>
      <c r="BV13" s="114">
        <f t="shared" si="12"/>
        <v>1</v>
      </c>
      <c r="BW13" s="114">
        <f t="shared" si="12"/>
        <v>1</v>
      </c>
      <c r="BX13" s="114">
        <f t="shared" si="12"/>
        <v>1</v>
      </c>
      <c r="BY13" s="114">
        <f t="shared" si="12"/>
        <v>1</v>
      </c>
      <c r="BZ13" s="114">
        <f t="shared" si="12"/>
        <v>1</v>
      </c>
      <c r="CA13" s="114">
        <f t="shared" si="12"/>
        <v>1</v>
      </c>
      <c r="CB13" s="114">
        <f t="shared" si="12"/>
        <v>1</v>
      </c>
      <c r="CC13" s="114">
        <f t="shared" si="12"/>
        <v>1</v>
      </c>
      <c r="CD13" s="114">
        <f t="shared" si="12"/>
        <v>1</v>
      </c>
      <c r="CE13" s="114">
        <f t="shared" si="12"/>
        <v>1</v>
      </c>
      <c r="CF13" s="114">
        <f t="shared" si="12"/>
        <v>1</v>
      </c>
      <c r="CG13" s="114">
        <f t="shared" si="12"/>
        <v>1</v>
      </c>
      <c r="CH13" s="114">
        <f t="shared" si="12"/>
        <v>1</v>
      </c>
      <c r="CI13" s="114">
        <f t="shared" si="12"/>
        <v>1</v>
      </c>
      <c r="CJ13" s="114">
        <f t="shared" si="12"/>
        <v>1</v>
      </c>
      <c r="CK13" s="114">
        <f t="shared" si="12"/>
        <v>1</v>
      </c>
      <c r="CL13" s="114">
        <f t="shared" si="12"/>
        <v>1</v>
      </c>
      <c r="CM13" s="114">
        <f t="shared" si="12"/>
        <v>1</v>
      </c>
      <c r="CN13" s="114">
        <f t="shared" si="12"/>
        <v>1</v>
      </c>
      <c r="CO13" s="114">
        <f t="shared" si="12"/>
        <v>1</v>
      </c>
      <c r="CP13" s="114">
        <f t="shared" si="12"/>
        <v>1</v>
      </c>
      <c r="CQ13" s="114">
        <f t="shared" si="12"/>
        <v>1</v>
      </c>
      <c r="CR13" s="114">
        <f t="shared" si="12"/>
        <v>1</v>
      </c>
      <c r="CS13" s="114">
        <f t="shared" si="12"/>
        <v>1</v>
      </c>
      <c r="CT13" s="114">
        <f t="shared" si="12"/>
        <v>1</v>
      </c>
      <c r="CU13" s="114">
        <f t="shared" si="12"/>
        <v>1</v>
      </c>
      <c r="CV13" s="114">
        <f t="shared" si="12"/>
        <v>1</v>
      </c>
      <c r="CW13" s="114">
        <f t="shared" si="12"/>
        <v>1</v>
      </c>
      <c r="CX13" s="114">
        <f t="shared" si="12"/>
        <v>1</v>
      </c>
      <c r="CY13" s="114">
        <f t="shared" si="12"/>
        <v>1</v>
      </c>
      <c r="CZ13" s="114">
        <f t="shared" si="12"/>
        <v>1</v>
      </c>
      <c r="DA13" s="114">
        <f t="shared" si="12"/>
        <v>1</v>
      </c>
      <c r="DB13" s="114">
        <f t="shared" si="12"/>
        <v>1</v>
      </c>
      <c r="DC13" s="114">
        <f t="shared" si="12"/>
        <v>1</v>
      </c>
      <c r="DD13" s="114">
        <f t="shared" si="12"/>
        <v>1</v>
      </c>
      <c r="DE13" s="114">
        <f t="shared" si="12"/>
        <v>1</v>
      </c>
      <c r="DF13" s="114">
        <f t="shared" si="12"/>
        <v>1</v>
      </c>
      <c r="DG13" s="114">
        <f t="shared" si="12"/>
        <v>1</v>
      </c>
      <c r="DH13" s="114">
        <f t="shared" si="12"/>
        <v>1</v>
      </c>
      <c r="DI13" s="114">
        <f t="shared" si="12"/>
        <v>1</v>
      </c>
      <c r="DJ13" s="114">
        <f t="shared" si="12"/>
        <v>1</v>
      </c>
      <c r="DK13" s="114">
        <f t="shared" si="12"/>
        <v>1</v>
      </c>
      <c r="DL13" s="114">
        <f t="shared" si="12"/>
        <v>1</v>
      </c>
      <c r="DM13" s="114">
        <f t="shared" si="12"/>
        <v>1</v>
      </c>
      <c r="DN13" s="114">
        <f t="shared" si="12"/>
        <v>1</v>
      </c>
      <c r="DO13" s="114">
        <f t="shared" si="12"/>
        <v>1</v>
      </c>
      <c r="DP13" s="114">
        <f t="shared" si="12"/>
        <v>1</v>
      </c>
      <c r="DQ13" s="114">
        <f t="shared" si="12"/>
        <v>1</v>
      </c>
      <c r="DR13" s="115">
        <f t="shared" si="12"/>
        <v>1</v>
      </c>
    </row>
    <row r="14" spans="1:122" ht="18" customHeight="1" x14ac:dyDescent="0.3">
      <c r="A14" s="94" t="s">
        <v>86</v>
      </c>
      <c r="B14" s="128">
        <v>200000</v>
      </c>
      <c r="C14" s="95">
        <v>1</v>
      </c>
      <c r="D14" s="95">
        <f t="shared" ref="D14:BO14" si="13">C14</f>
        <v>1</v>
      </c>
      <c r="E14" s="95">
        <f t="shared" si="13"/>
        <v>1</v>
      </c>
      <c r="F14" s="95">
        <f t="shared" si="13"/>
        <v>1</v>
      </c>
      <c r="G14" s="95">
        <f t="shared" si="13"/>
        <v>1</v>
      </c>
      <c r="H14" s="95">
        <f t="shared" si="13"/>
        <v>1</v>
      </c>
      <c r="I14" s="95">
        <f t="shared" si="13"/>
        <v>1</v>
      </c>
      <c r="J14" s="95">
        <f t="shared" si="13"/>
        <v>1</v>
      </c>
      <c r="K14" s="95">
        <f t="shared" si="13"/>
        <v>1</v>
      </c>
      <c r="L14" s="95">
        <f t="shared" si="13"/>
        <v>1</v>
      </c>
      <c r="M14" s="95">
        <f t="shared" si="13"/>
        <v>1</v>
      </c>
      <c r="N14" s="95">
        <f t="shared" si="13"/>
        <v>1</v>
      </c>
      <c r="O14" s="95">
        <f t="shared" si="13"/>
        <v>1</v>
      </c>
      <c r="P14" s="95">
        <f t="shared" si="13"/>
        <v>1</v>
      </c>
      <c r="Q14" s="95">
        <f t="shared" si="13"/>
        <v>1</v>
      </c>
      <c r="R14" s="95">
        <f t="shared" si="13"/>
        <v>1</v>
      </c>
      <c r="S14" s="95">
        <f t="shared" si="13"/>
        <v>1</v>
      </c>
      <c r="T14" s="95">
        <f t="shared" si="13"/>
        <v>1</v>
      </c>
      <c r="U14" s="95">
        <f t="shared" si="13"/>
        <v>1</v>
      </c>
      <c r="V14" s="95">
        <f t="shared" si="13"/>
        <v>1</v>
      </c>
      <c r="W14" s="95">
        <f t="shared" si="13"/>
        <v>1</v>
      </c>
      <c r="X14" s="95">
        <f t="shared" si="13"/>
        <v>1</v>
      </c>
      <c r="Y14" s="95">
        <f t="shared" si="13"/>
        <v>1</v>
      </c>
      <c r="Z14" s="95">
        <f t="shared" si="13"/>
        <v>1</v>
      </c>
      <c r="AA14" s="95">
        <f t="shared" si="13"/>
        <v>1</v>
      </c>
      <c r="AB14" s="95">
        <f t="shared" si="13"/>
        <v>1</v>
      </c>
      <c r="AC14" s="95">
        <f t="shared" si="13"/>
        <v>1</v>
      </c>
      <c r="AD14" s="95">
        <f t="shared" si="13"/>
        <v>1</v>
      </c>
      <c r="AE14" s="95">
        <f t="shared" si="13"/>
        <v>1</v>
      </c>
      <c r="AF14" s="95">
        <f t="shared" si="13"/>
        <v>1</v>
      </c>
      <c r="AG14" s="95">
        <f t="shared" si="13"/>
        <v>1</v>
      </c>
      <c r="AH14" s="95">
        <f t="shared" si="13"/>
        <v>1</v>
      </c>
      <c r="AI14" s="95">
        <f t="shared" si="13"/>
        <v>1</v>
      </c>
      <c r="AJ14" s="95">
        <f t="shared" si="13"/>
        <v>1</v>
      </c>
      <c r="AK14" s="95">
        <f t="shared" si="13"/>
        <v>1</v>
      </c>
      <c r="AL14" s="95">
        <f t="shared" si="13"/>
        <v>1</v>
      </c>
      <c r="AM14" s="95">
        <f t="shared" si="13"/>
        <v>1</v>
      </c>
      <c r="AN14" s="95">
        <f t="shared" si="13"/>
        <v>1</v>
      </c>
      <c r="AO14" s="95">
        <f t="shared" si="13"/>
        <v>1</v>
      </c>
      <c r="AP14" s="95">
        <f t="shared" si="13"/>
        <v>1</v>
      </c>
      <c r="AQ14" s="95">
        <f t="shared" si="13"/>
        <v>1</v>
      </c>
      <c r="AR14" s="95">
        <f t="shared" si="13"/>
        <v>1</v>
      </c>
      <c r="AS14" s="95">
        <f t="shared" si="13"/>
        <v>1</v>
      </c>
      <c r="AT14" s="95">
        <f t="shared" si="13"/>
        <v>1</v>
      </c>
      <c r="AU14" s="95">
        <f t="shared" si="13"/>
        <v>1</v>
      </c>
      <c r="AV14" s="95">
        <f t="shared" si="13"/>
        <v>1</v>
      </c>
      <c r="AW14" s="95">
        <f t="shared" si="13"/>
        <v>1</v>
      </c>
      <c r="AX14" s="95">
        <f t="shared" si="13"/>
        <v>1</v>
      </c>
      <c r="AY14" s="95">
        <f t="shared" si="13"/>
        <v>1</v>
      </c>
      <c r="AZ14" s="95">
        <f t="shared" si="13"/>
        <v>1</v>
      </c>
      <c r="BA14" s="95">
        <f t="shared" si="13"/>
        <v>1</v>
      </c>
      <c r="BB14" s="95">
        <f t="shared" si="13"/>
        <v>1</v>
      </c>
      <c r="BC14" s="95">
        <f t="shared" si="13"/>
        <v>1</v>
      </c>
      <c r="BD14" s="95">
        <f t="shared" si="13"/>
        <v>1</v>
      </c>
      <c r="BE14" s="95">
        <f t="shared" si="13"/>
        <v>1</v>
      </c>
      <c r="BF14" s="95">
        <f t="shared" si="13"/>
        <v>1</v>
      </c>
      <c r="BG14" s="95">
        <f t="shared" si="13"/>
        <v>1</v>
      </c>
      <c r="BH14" s="95">
        <f t="shared" si="13"/>
        <v>1</v>
      </c>
      <c r="BI14" s="95">
        <f t="shared" si="13"/>
        <v>1</v>
      </c>
      <c r="BJ14" s="95">
        <f t="shared" si="13"/>
        <v>1</v>
      </c>
      <c r="BK14" s="95">
        <f t="shared" si="13"/>
        <v>1</v>
      </c>
      <c r="BL14" s="95">
        <f t="shared" si="13"/>
        <v>1</v>
      </c>
      <c r="BM14" s="95">
        <f t="shared" si="13"/>
        <v>1</v>
      </c>
      <c r="BN14" s="95">
        <f t="shared" si="13"/>
        <v>1</v>
      </c>
      <c r="BO14" s="95">
        <f t="shared" si="13"/>
        <v>1</v>
      </c>
      <c r="BP14" s="95">
        <f t="shared" ref="BP14:DR14" si="14">BO14</f>
        <v>1</v>
      </c>
      <c r="BQ14" s="95">
        <f t="shared" si="14"/>
        <v>1</v>
      </c>
      <c r="BR14" s="95">
        <f t="shared" si="14"/>
        <v>1</v>
      </c>
      <c r="BS14" s="95">
        <f t="shared" si="14"/>
        <v>1</v>
      </c>
      <c r="BT14" s="95">
        <f t="shared" si="14"/>
        <v>1</v>
      </c>
      <c r="BU14" s="95">
        <f t="shared" si="14"/>
        <v>1</v>
      </c>
      <c r="BV14" s="95">
        <f t="shared" si="14"/>
        <v>1</v>
      </c>
      <c r="BW14" s="95">
        <f t="shared" si="14"/>
        <v>1</v>
      </c>
      <c r="BX14" s="95">
        <f t="shared" si="14"/>
        <v>1</v>
      </c>
      <c r="BY14" s="95">
        <f t="shared" si="14"/>
        <v>1</v>
      </c>
      <c r="BZ14" s="95">
        <f t="shared" si="14"/>
        <v>1</v>
      </c>
      <c r="CA14" s="95">
        <f t="shared" si="14"/>
        <v>1</v>
      </c>
      <c r="CB14" s="95">
        <f t="shared" si="14"/>
        <v>1</v>
      </c>
      <c r="CC14" s="95">
        <f t="shared" si="14"/>
        <v>1</v>
      </c>
      <c r="CD14" s="95">
        <f t="shared" si="14"/>
        <v>1</v>
      </c>
      <c r="CE14" s="95">
        <f t="shared" si="14"/>
        <v>1</v>
      </c>
      <c r="CF14" s="95">
        <f t="shared" si="14"/>
        <v>1</v>
      </c>
      <c r="CG14" s="95">
        <f t="shared" si="14"/>
        <v>1</v>
      </c>
      <c r="CH14" s="95">
        <f t="shared" si="14"/>
        <v>1</v>
      </c>
      <c r="CI14" s="95">
        <f t="shared" si="14"/>
        <v>1</v>
      </c>
      <c r="CJ14" s="95">
        <f t="shared" si="14"/>
        <v>1</v>
      </c>
      <c r="CK14" s="95">
        <f t="shared" si="14"/>
        <v>1</v>
      </c>
      <c r="CL14" s="95">
        <f t="shared" si="14"/>
        <v>1</v>
      </c>
      <c r="CM14" s="95">
        <f t="shared" si="14"/>
        <v>1</v>
      </c>
      <c r="CN14" s="95">
        <f t="shared" si="14"/>
        <v>1</v>
      </c>
      <c r="CO14" s="95">
        <f t="shared" si="14"/>
        <v>1</v>
      </c>
      <c r="CP14" s="95">
        <f t="shared" si="14"/>
        <v>1</v>
      </c>
      <c r="CQ14" s="95">
        <f t="shared" si="14"/>
        <v>1</v>
      </c>
      <c r="CR14" s="95">
        <f t="shared" si="14"/>
        <v>1</v>
      </c>
      <c r="CS14" s="95">
        <f t="shared" si="14"/>
        <v>1</v>
      </c>
      <c r="CT14" s="95">
        <f t="shared" si="14"/>
        <v>1</v>
      </c>
      <c r="CU14" s="95">
        <f t="shared" si="14"/>
        <v>1</v>
      </c>
      <c r="CV14" s="95">
        <f t="shared" si="14"/>
        <v>1</v>
      </c>
      <c r="CW14" s="95">
        <f t="shared" si="14"/>
        <v>1</v>
      </c>
      <c r="CX14" s="95">
        <f t="shared" si="14"/>
        <v>1</v>
      </c>
      <c r="CY14" s="95">
        <f t="shared" si="14"/>
        <v>1</v>
      </c>
      <c r="CZ14" s="95">
        <f t="shared" si="14"/>
        <v>1</v>
      </c>
      <c r="DA14" s="95">
        <f t="shared" si="14"/>
        <v>1</v>
      </c>
      <c r="DB14" s="95">
        <f t="shared" si="14"/>
        <v>1</v>
      </c>
      <c r="DC14" s="95">
        <f t="shared" si="14"/>
        <v>1</v>
      </c>
      <c r="DD14" s="95">
        <f t="shared" si="14"/>
        <v>1</v>
      </c>
      <c r="DE14" s="95">
        <f t="shared" si="14"/>
        <v>1</v>
      </c>
      <c r="DF14" s="95">
        <f t="shared" si="14"/>
        <v>1</v>
      </c>
      <c r="DG14" s="95">
        <f t="shared" si="14"/>
        <v>1</v>
      </c>
      <c r="DH14" s="95">
        <f t="shared" si="14"/>
        <v>1</v>
      </c>
      <c r="DI14" s="95">
        <f t="shared" si="14"/>
        <v>1</v>
      </c>
      <c r="DJ14" s="95">
        <f t="shared" si="14"/>
        <v>1</v>
      </c>
      <c r="DK14" s="95">
        <f t="shared" si="14"/>
        <v>1</v>
      </c>
      <c r="DL14" s="95">
        <f t="shared" si="14"/>
        <v>1</v>
      </c>
      <c r="DM14" s="95">
        <f t="shared" si="14"/>
        <v>1</v>
      </c>
      <c r="DN14" s="95">
        <f t="shared" si="14"/>
        <v>1</v>
      </c>
      <c r="DO14" s="95">
        <f t="shared" si="14"/>
        <v>1</v>
      </c>
      <c r="DP14" s="95">
        <f t="shared" si="14"/>
        <v>1</v>
      </c>
      <c r="DQ14" s="95">
        <f t="shared" si="14"/>
        <v>1</v>
      </c>
      <c r="DR14" s="96">
        <f t="shared" si="14"/>
        <v>1</v>
      </c>
    </row>
    <row r="15" spans="1:122" ht="18" customHeight="1" x14ac:dyDescent="0.3">
      <c r="A15" s="94" t="s">
        <v>87</v>
      </c>
      <c r="B15" s="128">
        <v>100000</v>
      </c>
      <c r="C15" s="95">
        <v>0</v>
      </c>
      <c r="D15" s="95">
        <f t="shared" ref="D15:BO15" si="15">C15</f>
        <v>0</v>
      </c>
      <c r="E15" s="95">
        <f t="shared" si="15"/>
        <v>0</v>
      </c>
      <c r="F15" s="95">
        <f t="shared" si="15"/>
        <v>0</v>
      </c>
      <c r="G15" s="95">
        <f t="shared" si="15"/>
        <v>0</v>
      </c>
      <c r="H15" s="95">
        <f t="shared" si="15"/>
        <v>0</v>
      </c>
      <c r="I15" s="95">
        <f t="shared" si="15"/>
        <v>0</v>
      </c>
      <c r="J15" s="95">
        <f t="shared" si="15"/>
        <v>0</v>
      </c>
      <c r="K15" s="95">
        <f t="shared" si="15"/>
        <v>0</v>
      </c>
      <c r="L15" s="95">
        <f t="shared" si="15"/>
        <v>0</v>
      </c>
      <c r="M15" s="95">
        <f t="shared" si="15"/>
        <v>0</v>
      </c>
      <c r="N15" s="95">
        <f t="shared" si="15"/>
        <v>0</v>
      </c>
      <c r="O15" s="95">
        <v>1</v>
      </c>
      <c r="P15" s="95">
        <f t="shared" si="15"/>
        <v>1</v>
      </c>
      <c r="Q15" s="95">
        <f t="shared" si="15"/>
        <v>1</v>
      </c>
      <c r="R15" s="95">
        <f t="shared" si="15"/>
        <v>1</v>
      </c>
      <c r="S15" s="95">
        <f t="shared" si="15"/>
        <v>1</v>
      </c>
      <c r="T15" s="95">
        <f t="shared" si="15"/>
        <v>1</v>
      </c>
      <c r="U15" s="95">
        <f t="shared" si="15"/>
        <v>1</v>
      </c>
      <c r="V15" s="95">
        <f t="shared" si="15"/>
        <v>1</v>
      </c>
      <c r="W15" s="95">
        <f t="shared" si="15"/>
        <v>1</v>
      </c>
      <c r="X15" s="95">
        <f t="shared" si="15"/>
        <v>1</v>
      </c>
      <c r="Y15" s="95">
        <f t="shared" si="15"/>
        <v>1</v>
      </c>
      <c r="Z15" s="95">
        <f t="shared" si="15"/>
        <v>1</v>
      </c>
      <c r="AA15" s="95">
        <f t="shared" si="15"/>
        <v>1</v>
      </c>
      <c r="AB15" s="95">
        <f t="shared" si="15"/>
        <v>1</v>
      </c>
      <c r="AC15" s="95">
        <f t="shared" si="15"/>
        <v>1</v>
      </c>
      <c r="AD15" s="95">
        <f t="shared" si="15"/>
        <v>1</v>
      </c>
      <c r="AE15" s="95">
        <f t="shared" si="15"/>
        <v>1</v>
      </c>
      <c r="AF15" s="95">
        <f t="shared" si="15"/>
        <v>1</v>
      </c>
      <c r="AG15" s="95">
        <f t="shared" si="15"/>
        <v>1</v>
      </c>
      <c r="AH15" s="95">
        <f t="shared" si="15"/>
        <v>1</v>
      </c>
      <c r="AI15" s="95">
        <f t="shared" si="15"/>
        <v>1</v>
      </c>
      <c r="AJ15" s="95">
        <f t="shared" si="15"/>
        <v>1</v>
      </c>
      <c r="AK15" s="95">
        <f t="shared" si="15"/>
        <v>1</v>
      </c>
      <c r="AL15" s="95">
        <f t="shared" si="15"/>
        <v>1</v>
      </c>
      <c r="AM15" s="95">
        <f t="shared" si="15"/>
        <v>1</v>
      </c>
      <c r="AN15" s="95">
        <f t="shared" si="15"/>
        <v>1</v>
      </c>
      <c r="AO15" s="95">
        <f t="shared" si="15"/>
        <v>1</v>
      </c>
      <c r="AP15" s="95">
        <f t="shared" si="15"/>
        <v>1</v>
      </c>
      <c r="AQ15" s="95">
        <f t="shared" si="15"/>
        <v>1</v>
      </c>
      <c r="AR15" s="95">
        <f t="shared" si="15"/>
        <v>1</v>
      </c>
      <c r="AS15" s="95">
        <f t="shared" si="15"/>
        <v>1</v>
      </c>
      <c r="AT15" s="95">
        <f t="shared" si="15"/>
        <v>1</v>
      </c>
      <c r="AU15" s="95">
        <f t="shared" si="15"/>
        <v>1</v>
      </c>
      <c r="AV15" s="95">
        <f t="shared" si="15"/>
        <v>1</v>
      </c>
      <c r="AW15" s="95">
        <f t="shared" si="15"/>
        <v>1</v>
      </c>
      <c r="AX15" s="95">
        <f t="shared" si="15"/>
        <v>1</v>
      </c>
      <c r="AY15" s="95">
        <v>2</v>
      </c>
      <c r="AZ15" s="95">
        <f t="shared" si="15"/>
        <v>2</v>
      </c>
      <c r="BA15" s="95">
        <f t="shared" si="15"/>
        <v>2</v>
      </c>
      <c r="BB15" s="95">
        <f t="shared" si="15"/>
        <v>2</v>
      </c>
      <c r="BC15" s="95">
        <f t="shared" si="15"/>
        <v>2</v>
      </c>
      <c r="BD15" s="95">
        <f t="shared" si="15"/>
        <v>2</v>
      </c>
      <c r="BE15" s="95">
        <f t="shared" si="15"/>
        <v>2</v>
      </c>
      <c r="BF15" s="95">
        <f t="shared" si="15"/>
        <v>2</v>
      </c>
      <c r="BG15" s="95">
        <f t="shared" si="15"/>
        <v>2</v>
      </c>
      <c r="BH15" s="95">
        <f t="shared" si="15"/>
        <v>2</v>
      </c>
      <c r="BI15" s="95">
        <f t="shared" si="15"/>
        <v>2</v>
      </c>
      <c r="BJ15" s="95">
        <f t="shared" si="15"/>
        <v>2</v>
      </c>
      <c r="BK15" s="95">
        <f t="shared" si="15"/>
        <v>2</v>
      </c>
      <c r="BL15" s="95">
        <f t="shared" si="15"/>
        <v>2</v>
      </c>
      <c r="BM15" s="95">
        <f t="shared" si="15"/>
        <v>2</v>
      </c>
      <c r="BN15" s="95">
        <f t="shared" si="15"/>
        <v>2</v>
      </c>
      <c r="BO15" s="95">
        <f t="shared" si="15"/>
        <v>2</v>
      </c>
      <c r="BP15" s="95">
        <f t="shared" ref="BP15:DR15" si="16">BO15</f>
        <v>2</v>
      </c>
      <c r="BQ15" s="95">
        <f t="shared" si="16"/>
        <v>2</v>
      </c>
      <c r="BR15" s="95">
        <f t="shared" si="16"/>
        <v>2</v>
      </c>
      <c r="BS15" s="95">
        <f t="shared" si="16"/>
        <v>2</v>
      </c>
      <c r="BT15" s="95">
        <f t="shared" si="16"/>
        <v>2</v>
      </c>
      <c r="BU15" s="95">
        <f t="shared" si="16"/>
        <v>2</v>
      </c>
      <c r="BV15" s="95">
        <f t="shared" si="16"/>
        <v>2</v>
      </c>
      <c r="BW15" s="95">
        <f t="shared" si="16"/>
        <v>2</v>
      </c>
      <c r="BX15" s="95">
        <f t="shared" si="16"/>
        <v>2</v>
      </c>
      <c r="BY15" s="95">
        <f t="shared" si="16"/>
        <v>2</v>
      </c>
      <c r="BZ15" s="95">
        <f t="shared" si="16"/>
        <v>2</v>
      </c>
      <c r="CA15" s="95">
        <f t="shared" si="16"/>
        <v>2</v>
      </c>
      <c r="CB15" s="95">
        <f t="shared" si="16"/>
        <v>2</v>
      </c>
      <c r="CC15" s="95">
        <f t="shared" si="16"/>
        <v>2</v>
      </c>
      <c r="CD15" s="95">
        <f t="shared" si="16"/>
        <v>2</v>
      </c>
      <c r="CE15" s="95">
        <f t="shared" si="16"/>
        <v>2</v>
      </c>
      <c r="CF15" s="95">
        <f t="shared" si="16"/>
        <v>2</v>
      </c>
      <c r="CG15" s="95">
        <f t="shared" si="16"/>
        <v>2</v>
      </c>
      <c r="CH15" s="95">
        <f t="shared" si="16"/>
        <v>2</v>
      </c>
      <c r="CI15" s="95">
        <f t="shared" si="16"/>
        <v>2</v>
      </c>
      <c r="CJ15" s="95">
        <f t="shared" si="16"/>
        <v>2</v>
      </c>
      <c r="CK15" s="95">
        <f t="shared" si="16"/>
        <v>2</v>
      </c>
      <c r="CL15" s="95">
        <f t="shared" si="16"/>
        <v>2</v>
      </c>
      <c r="CM15" s="95">
        <f t="shared" si="16"/>
        <v>2</v>
      </c>
      <c r="CN15" s="95">
        <f t="shared" si="16"/>
        <v>2</v>
      </c>
      <c r="CO15" s="95">
        <f t="shared" si="16"/>
        <v>2</v>
      </c>
      <c r="CP15" s="95">
        <f t="shared" si="16"/>
        <v>2</v>
      </c>
      <c r="CQ15" s="95">
        <f t="shared" si="16"/>
        <v>2</v>
      </c>
      <c r="CR15" s="95">
        <f t="shared" si="16"/>
        <v>2</v>
      </c>
      <c r="CS15" s="95">
        <f t="shared" si="16"/>
        <v>2</v>
      </c>
      <c r="CT15" s="95">
        <f t="shared" si="16"/>
        <v>2</v>
      </c>
      <c r="CU15" s="95">
        <f t="shared" si="16"/>
        <v>2</v>
      </c>
      <c r="CV15" s="95">
        <f t="shared" si="16"/>
        <v>2</v>
      </c>
      <c r="CW15" s="95">
        <f t="shared" si="16"/>
        <v>2</v>
      </c>
      <c r="CX15" s="95">
        <f t="shared" si="16"/>
        <v>2</v>
      </c>
      <c r="CY15" s="95">
        <f t="shared" si="16"/>
        <v>2</v>
      </c>
      <c r="CZ15" s="95">
        <f t="shared" si="16"/>
        <v>2</v>
      </c>
      <c r="DA15" s="95">
        <f t="shared" si="16"/>
        <v>2</v>
      </c>
      <c r="DB15" s="95">
        <f t="shared" si="16"/>
        <v>2</v>
      </c>
      <c r="DC15" s="95">
        <f t="shared" si="16"/>
        <v>2</v>
      </c>
      <c r="DD15" s="95">
        <f t="shared" si="16"/>
        <v>2</v>
      </c>
      <c r="DE15" s="95">
        <f t="shared" si="16"/>
        <v>2</v>
      </c>
      <c r="DF15" s="95">
        <f t="shared" si="16"/>
        <v>2</v>
      </c>
      <c r="DG15" s="95">
        <f t="shared" si="16"/>
        <v>2</v>
      </c>
      <c r="DH15" s="95">
        <f t="shared" si="16"/>
        <v>2</v>
      </c>
      <c r="DI15" s="95">
        <f t="shared" si="16"/>
        <v>2</v>
      </c>
      <c r="DJ15" s="95">
        <f t="shared" si="16"/>
        <v>2</v>
      </c>
      <c r="DK15" s="95">
        <f t="shared" si="16"/>
        <v>2</v>
      </c>
      <c r="DL15" s="95">
        <f t="shared" si="16"/>
        <v>2</v>
      </c>
      <c r="DM15" s="95">
        <f t="shared" si="16"/>
        <v>2</v>
      </c>
      <c r="DN15" s="95">
        <f t="shared" si="16"/>
        <v>2</v>
      </c>
      <c r="DO15" s="95">
        <f t="shared" si="16"/>
        <v>2</v>
      </c>
      <c r="DP15" s="95">
        <f t="shared" si="16"/>
        <v>2</v>
      </c>
      <c r="DQ15" s="95">
        <f t="shared" si="16"/>
        <v>2</v>
      </c>
      <c r="DR15" s="96">
        <f t="shared" si="16"/>
        <v>2</v>
      </c>
    </row>
    <row r="16" spans="1:122" ht="18" customHeight="1" x14ac:dyDescent="0.3">
      <c r="A16" s="94" t="s">
        <v>88</v>
      </c>
      <c r="B16" s="128">
        <v>60000</v>
      </c>
      <c r="C16" s="95">
        <v>1</v>
      </c>
      <c r="D16" s="95">
        <f t="shared" ref="D16:BO16" si="17">C16</f>
        <v>1</v>
      </c>
      <c r="E16" s="95">
        <f t="shared" si="17"/>
        <v>1</v>
      </c>
      <c r="F16" s="95">
        <f t="shared" si="17"/>
        <v>1</v>
      </c>
      <c r="G16" s="95">
        <f t="shared" si="17"/>
        <v>1</v>
      </c>
      <c r="H16" s="95">
        <f t="shared" si="17"/>
        <v>1</v>
      </c>
      <c r="I16" s="95">
        <f t="shared" si="17"/>
        <v>1</v>
      </c>
      <c r="J16" s="95">
        <f t="shared" si="17"/>
        <v>1</v>
      </c>
      <c r="K16" s="95">
        <f t="shared" si="17"/>
        <v>1</v>
      </c>
      <c r="L16" s="95">
        <f t="shared" si="17"/>
        <v>1</v>
      </c>
      <c r="M16" s="95">
        <f t="shared" si="17"/>
        <v>1</v>
      </c>
      <c r="N16" s="95">
        <f t="shared" si="17"/>
        <v>1</v>
      </c>
      <c r="O16" s="95">
        <v>2</v>
      </c>
      <c r="P16" s="95">
        <f t="shared" si="17"/>
        <v>2</v>
      </c>
      <c r="Q16" s="95">
        <f t="shared" si="17"/>
        <v>2</v>
      </c>
      <c r="R16" s="95">
        <f t="shared" si="17"/>
        <v>2</v>
      </c>
      <c r="S16" s="95">
        <f t="shared" si="17"/>
        <v>2</v>
      </c>
      <c r="T16" s="95">
        <f t="shared" si="17"/>
        <v>2</v>
      </c>
      <c r="U16" s="95">
        <f t="shared" si="17"/>
        <v>2</v>
      </c>
      <c r="V16" s="95">
        <f t="shared" si="17"/>
        <v>2</v>
      </c>
      <c r="W16" s="95">
        <f t="shared" si="17"/>
        <v>2</v>
      </c>
      <c r="X16" s="95">
        <f t="shared" si="17"/>
        <v>2</v>
      </c>
      <c r="Y16" s="95">
        <f t="shared" si="17"/>
        <v>2</v>
      </c>
      <c r="Z16" s="95">
        <f t="shared" si="17"/>
        <v>2</v>
      </c>
      <c r="AA16" s="95">
        <f t="shared" si="17"/>
        <v>2</v>
      </c>
      <c r="AB16" s="95">
        <f t="shared" si="17"/>
        <v>2</v>
      </c>
      <c r="AC16" s="95">
        <f t="shared" si="17"/>
        <v>2</v>
      </c>
      <c r="AD16" s="95">
        <f t="shared" si="17"/>
        <v>2</v>
      </c>
      <c r="AE16" s="95">
        <f t="shared" si="17"/>
        <v>2</v>
      </c>
      <c r="AF16" s="95">
        <f t="shared" si="17"/>
        <v>2</v>
      </c>
      <c r="AG16" s="95">
        <f t="shared" si="17"/>
        <v>2</v>
      </c>
      <c r="AH16" s="95">
        <f t="shared" si="17"/>
        <v>2</v>
      </c>
      <c r="AI16" s="95">
        <f t="shared" si="17"/>
        <v>2</v>
      </c>
      <c r="AJ16" s="95">
        <f t="shared" si="17"/>
        <v>2</v>
      </c>
      <c r="AK16" s="95">
        <f t="shared" si="17"/>
        <v>2</v>
      </c>
      <c r="AL16" s="95">
        <f t="shared" si="17"/>
        <v>2</v>
      </c>
      <c r="AM16" s="95">
        <v>3</v>
      </c>
      <c r="AN16" s="95">
        <f t="shared" si="17"/>
        <v>3</v>
      </c>
      <c r="AO16" s="95">
        <f t="shared" si="17"/>
        <v>3</v>
      </c>
      <c r="AP16" s="95">
        <f t="shared" si="17"/>
        <v>3</v>
      </c>
      <c r="AQ16" s="95">
        <f t="shared" si="17"/>
        <v>3</v>
      </c>
      <c r="AR16" s="95">
        <f t="shared" si="17"/>
        <v>3</v>
      </c>
      <c r="AS16" s="95">
        <f t="shared" si="17"/>
        <v>3</v>
      </c>
      <c r="AT16" s="95">
        <f t="shared" si="17"/>
        <v>3</v>
      </c>
      <c r="AU16" s="95">
        <f t="shared" si="17"/>
        <v>3</v>
      </c>
      <c r="AV16" s="95">
        <f t="shared" si="17"/>
        <v>3</v>
      </c>
      <c r="AW16" s="95">
        <f t="shared" si="17"/>
        <v>3</v>
      </c>
      <c r="AX16" s="95">
        <f t="shared" si="17"/>
        <v>3</v>
      </c>
      <c r="AY16" s="95">
        <f t="shared" si="17"/>
        <v>3</v>
      </c>
      <c r="AZ16" s="95">
        <f t="shared" si="17"/>
        <v>3</v>
      </c>
      <c r="BA16" s="95">
        <f t="shared" si="17"/>
        <v>3</v>
      </c>
      <c r="BB16" s="95">
        <f t="shared" si="17"/>
        <v>3</v>
      </c>
      <c r="BC16" s="95">
        <f t="shared" si="17"/>
        <v>3</v>
      </c>
      <c r="BD16" s="95">
        <f t="shared" si="17"/>
        <v>3</v>
      </c>
      <c r="BE16" s="95">
        <f t="shared" si="17"/>
        <v>3</v>
      </c>
      <c r="BF16" s="95">
        <f t="shared" si="17"/>
        <v>3</v>
      </c>
      <c r="BG16" s="95">
        <f t="shared" si="17"/>
        <v>3</v>
      </c>
      <c r="BH16" s="95">
        <f t="shared" si="17"/>
        <v>3</v>
      </c>
      <c r="BI16" s="95">
        <f t="shared" si="17"/>
        <v>3</v>
      </c>
      <c r="BJ16" s="95">
        <f t="shared" si="17"/>
        <v>3</v>
      </c>
      <c r="BK16" s="95">
        <v>4</v>
      </c>
      <c r="BL16" s="95">
        <f t="shared" si="17"/>
        <v>4</v>
      </c>
      <c r="BM16" s="95">
        <f t="shared" si="17"/>
        <v>4</v>
      </c>
      <c r="BN16" s="95">
        <f t="shared" si="17"/>
        <v>4</v>
      </c>
      <c r="BO16" s="95">
        <f t="shared" si="17"/>
        <v>4</v>
      </c>
      <c r="BP16" s="95">
        <f t="shared" ref="BP16:DR16" si="18">BO16</f>
        <v>4</v>
      </c>
      <c r="BQ16" s="95">
        <f t="shared" si="18"/>
        <v>4</v>
      </c>
      <c r="BR16" s="95">
        <f t="shared" si="18"/>
        <v>4</v>
      </c>
      <c r="BS16" s="95">
        <f t="shared" si="18"/>
        <v>4</v>
      </c>
      <c r="BT16" s="95">
        <f t="shared" si="18"/>
        <v>4</v>
      </c>
      <c r="BU16" s="95">
        <f t="shared" si="18"/>
        <v>4</v>
      </c>
      <c r="BV16" s="95">
        <f t="shared" si="18"/>
        <v>4</v>
      </c>
      <c r="BW16" s="95">
        <f t="shared" si="18"/>
        <v>4</v>
      </c>
      <c r="BX16" s="95">
        <f t="shared" si="18"/>
        <v>4</v>
      </c>
      <c r="BY16" s="95">
        <f t="shared" si="18"/>
        <v>4</v>
      </c>
      <c r="BZ16" s="95">
        <f t="shared" si="18"/>
        <v>4</v>
      </c>
      <c r="CA16" s="95">
        <f t="shared" si="18"/>
        <v>4</v>
      </c>
      <c r="CB16" s="95">
        <f t="shared" si="18"/>
        <v>4</v>
      </c>
      <c r="CC16" s="95">
        <f t="shared" si="18"/>
        <v>4</v>
      </c>
      <c r="CD16" s="95">
        <f t="shared" si="18"/>
        <v>4</v>
      </c>
      <c r="CE16" s="95">
        <f t="shared" si="18"/>
        <v>4</v>
      </c>
      <c r="CF16" s="95">
        <f t="shared" si="18"/>
        <v>4</v>
      </c>
      <c r="CG16" s="95">
        <f t="shared" si="18"/>
        <v>4</v>
      </c>
      <c r="CH16" s="95">
        <f t="shared" si="18"/>
        <v>4</v>
      </c>
      <c r="CI16" s="95">
        <f t="shared" si="18"/>
        <v>4</v>
      </c>
      <c r="CJ16" s="95">
        <f t="shared" si="18"/>
        <v>4</v>
      </c>
      <c r="CK16" s="95">
        <f t="shared" si="18"/>
        <v>4</v>
      </c>
      <c r="CL16" s="95">
        <f t="shared" si="18"/>
        <v>4</v>
      </c>
      <c r="CM16" s="95">
        <f t="shared" si="18"/>
        <v>4</v>
      </c>
      <c r="CN16" s="95">
        <f t="shared" si="18"/>
        <v>4</v>
      </c>
      <c r="CO16" s="95">
        <f t="shared" si="18"/>
        <v>4</v>
      </c>
      <c r="CP16" s="95">
        <f t="shared" si="18"/>
        <v>4</v>
      </c>
      <c r="CQ16" s="95">
        <f t="shared" si="18"/>
        <v>4</v>
      </c>
      <c r="CR16" s="95">
        <f t="shared" si="18"/>
        <v>4</v>
      </c>
      <c r="CS16" s="95">
        <f t="shared" si="18"/>
        <v>4</v>
      </c>
      <c r="CT16" s="95">
        <f t="shared" si="18"/>
        <v>4</v>
      </c>
      <c r="CU16" s="95">
        <f t="shared" si="18"/>
        <v>4</v>
      </c>
      <c r="CV16" s="95">
        <f t="shared" si="18"/>
        <v>4</v>
      </c>
      <c r="CW16" s="95">
        <f t="shared" si="18"/>
        <v>4</v>
      </c>
      <c r="CX16" s="95">
        <f t="shared" si="18"/>
        <v>4</v>
      </c>
      <c r="CY16" s="95">
        <f t="shared" si="18"/>
        <v>4</v>
      </c>
      <c r="CZ16" s="95">
        <f t="shared" si="18"/>
        <v>4</v>
      </c>
      <c r="DA16" s="95">
        <f t="shared" si="18"/>
        <v>4</v>
      </c>
      <c r="DB16" s="95">
        <f t="shared" si="18"/>
        <v>4</v>
      </c>
      <c r="DC16" s="95">
        <f t="shared" si="18"/>
        <v>4</v>
      </c>
      <c r="DD16" s="95">
        <f t="shared" si="18"/>
        <v>4</v>
      </c>
      <c r="DE16" s="95">
        <f t="shared" si="18"/>
        <v>4</v>
      </c>
      <c r="DF16" s="95">
        <f t="shared" si="18"/>
        <v>4</v>
      </c>
      <c r="DG16" s="95">
        <v>5</v>
      </c>
      <c r="DH16" s="95">
        <f t="shared" si="18"/>
        <v>5</v>
      </c>
      <c r="DI16" s="95">
        <f t="shared" si="18"/>
        <v>5</v>
      </c>
      <c r="DJ16" s="95">
        <f t="shared" si="18"/>
        <v>5</v>
      </c>
      <c r="DK16" s="95">
        <f t="shared" si="18"/>
        <v>5</v>
      </c>
      <c r="DL16" s="95">
        <f t="shared" si="18"/>
        <v>5</v>
      </c>
      <c r="DM16" s="95">
        <f t="shared" si="18"/>
        <v>5</v>
      </c>
      <c r="DN16" s="95">
        <f t="shared" si="18"/>
        <v>5</v>
      </c>
      <c r="DO16" s="95">
        <f t="shared" si="18"/>
        <v>5</v>
      </c>
      <c r="DP16" s="95">
        <f t="shared" si="18"/>
        <v>5</v>
      </c>
      <c r="DQ16" s="95">
        <f t="shared" si="18"/>
        <v>5</v>
      </c>
      <c r="DR16" s="96">
        <f t="shared" si="18"/>
        <v>5</v>
      </c>
    </row>
    <row r="17" spans="1:122" ht="18" customHeight="1" x14ac:dyDescent="0.3">
      <c r="A17" s="94" t="s">
        <v>89</v>
      </c>
      <c r="B17" s="128">
        <v>45000</v>
      </c>
      <c r="C17" s="95">
        <v>1</v>
      </c>
      <c r="D17" s="95">
        <f t="shared" ref="D17:BO17" si="19">C17</f>
        <v>1</v>
      </c>
      <c r="E17" s="95">
        <f t="shared" si="19"/>
        <v>1</v>
      </c>
      <c r="F17" s="95">
        <f t="shared" si="19"/>
        <v>1</v>
      </c>
      <c r="G17" s="95">
        <f t="shared" si="19"/>
        <v>1</v>
      </c>
      <c r="H17" s="95">
        <f t="shared" si="19"/>
        <v>1</v>
      </c>
      <c r="I17" s="95">
        <f t="shared" si="19"/>
        <v>1</v>
      </c>
      <c r="J17" s="95">
        <f t="shared" si="19"/>
        <v>1</v>
      </c>
      <c r="K17" s="95">
        <f t="shared" si="19"/>
        <v>1</v>
      </c>
      <c r="L17" s="95">
        <f t="shared" si="19"/>
        <v>1</v>
      </c>
      <c r="M17" s="95">
        <f t="shared" si="19"/>
        <v>1</v>
      </c>
      <c r="N17" s="95">
        <f t="shared" si="19"/>
        <v>1</v>
      </c>
      <c r="O17" s="95">
        <v>2</v>
      </c>
      <c r="P17" s="95">
        <f t="shared" si="19"/>
        <v>2</v>
      </c>
      <c r="Q17" s="95">
        <f t="shared" si="19"/>
        <v>2</v>
      </c>
      <c r="R17" s="95">
        <f t="shared" si="19"/>
        <v>2</v>
      </c>
      <c r="S17" s="95">
        <f t="shared" si="19"/>
        <v>2</v>
      </c>
      <c r="T17" s="95">
        <f t="shared" si="19"/>
        <v>2</v>
      </c>
      <c r="U17" s="95">
        <f t="shared" si="19"/>
        <v>2</v>
      </c>
      <c r="V17" s="95">
        <f t="shared" si="19"/>
        <v>2</v>
      </c>
      <c r="W17" s="95">
        <f t="shared" si="19"/>
        <v>2</v>
      </c>
      <c r="X17" s="95">
        <f t="shared" si="19"/>
        <v>2</v>
      </c>
      <c r="Y17" s="95">
        <f t="shared" si="19"/>
        <v>2</v>
      </c>
      <c r="Z17" s="95">
        <f t="shared" si="19"/>
        <v>2</v>
      </c>
      <c r="AA17" s="95">
        <f t="shared" si="19"/>
        <v>2</v>
      </c>
      <c r="AB17" s="95">
        <f t="shared" si="19"/>
        <v>2</v>
      </c>
      <c r="AC17" s="95">
        <f t="shared" si="19"/>
        <v>2</v>
      </c>
      <c r="AD17" s="95">
        <f t="shared" si="19"/>
        <v>2</v>
      </c>
      <c r="AE17" s="95">
        <f t="shared" si="19"/>
        <v>2</v>
      </c>
      <c r="AF17" s="95">
        <f t="shared" si="19"/>
        <v>2</v>
      </c>
      <c r="AG17" s="95">
        <f t="shared" si="19"/>
        <v>2</v>
      </c>
      <c r="AH17" s="95">
        <f t="shared" si="19"/>
        <v>2</v>
      </c>
      <c r="AI17" s="95">
        <f t="shared" si="19"/>
        <v>2</v>
      </c>
      <c r="AJ17" s="95">
        <f t="shared" si="19"/>
        <v>2</v>
      </c>
      <c r="AK17" s="95">
        <f t="shared" si="19"/>
        <v>2</v>
      </c>
      <c r="AL17" s="95">
        <f t="shared" si="19"/>
        <v>2</v>
      </c>
      <c r="AM17" s="95">
        <v>3</v>
      </c>
      <c r="AN17" s="95">
        <f t="shared" si="19"/>
        <v>3</v>
      </c>
      <c r="AO17" s="95">
        <f t="shared" si="19"/>
        <v>3</v>
      </c>
      <c r="AP17" s="95">
        <f t="shared" si="19"/>
        <v>3</v>
      </c>
      <c r="AQ17" s="95">
        <f t="shared" si="19"/>
        <v>3</v>
      </c>
      <c r="AR17" s="95">
        <f t="shared" si="19"/>
        <v>3</v>
      </c>
      <c r="AS17" s="95">
        <f t="shared" si="19"/>
        <v>3</v>
      </c>
      <c r="AT17" s="95">
        <f t="shared" si="19"/>
        <v>3</v>
      </c>
      <c r="AU17" s="95">
        <f t="shared" si="19"/>
        <v>3</v>
      </c>
      <c r="AV17" s="95">
        <f t="shared" si="19"/>
        <v>3</v>
      </c>
      <c r="AW17" s="95">
        <f t="shared" si="19"/>
        <v>3</v>
      </c>
      <c r="AX17" s="95">
        <f t="shared" si="19"/>
        <v>3</v>
      </c>
      <c r="AY17" s="95">
        <f t="shared" si="19"/>
        <v>3</v>
      </c>
      <c r="AZ17" s="95">
        <f t="shared" si="19"/>
        <v>3</v>
      </c>
      <c r="BA17" s="95">
        <f t="shared" si="19"/>
        <v>3</v>
      </c>
      <c r="BB17" s="95">
        <f t="shared" si="19"/>
        <v>3</v>
      </c>
      <c r="BC17" s="95">
        <f t="shared" si="19"/>
        <v>3</v>
      </c>
      <c r="BD17" s="95">
        <f t="shared" si="19"/>
        <v>3</v>
      </c>
      <c r="BE17" s="95">
        <f t="shared" si="19"/>
        <v>3</v>
      </c>
      <c r="BF17" s="95">
        <f t="shared" si="19"/>
        <v>3</v>
      </c>
      <c r="BG17" s="95">
        <f t="shared" si="19"/>
        <v>3</v>
      </c>
      <c r="BH17" s="95">
        <f t="shared" si="19"/>
        <v>3</v>
      </c>
      <c r="BI17" s="95">
        <f t="shared" si="19"/>
        <v>3</v>
      </c>
      <c r="BJ17" s="95">
        <f t="shared" si="19"/>
        <v>3</v>
      </c>
      <c r="BK17" s="95">
        <v>4</v>
      </c>
      <c r="BL17" s="95">
        <f t="shared" si="19"/>
        <v>4</v>
      </c>
      <c r="BM17" s="95">
        <f t="shared" si="19"/>
        <v>4</v>
      </c>
      <c r="BN17" s="95">
        <f t="shared" si="19"/>
        <v>4</v>
      </c>
      <c r="BO17" s="95">
        <f t="shared" si="19"/>
        <v>4</v>
      </c>
      <c r="BP17" s="95">
        <f t="shared" ref="BP17:DR17" si="20">BO17</f>
        <v>4</v>
      </c>
      <c r="BQ17" s="95">
        <f t="shared" si="20"/>
        <v>4</v>
      </c>
      <c r="BR17" s="95">
        <f t="shared" si="20"/>
        <v>4</v>
      </c>
      <c r="BS17" s="95">
        <f t="shared" si="20"/>
        <v>4</v>
      </c>
      <c r="BT17" s="95">
        <f t="shared" si="20"/>
        <v>4</v>
      </c>
      <c r="BU17" s="95">
        <f t="shared" si="20"/>
        <v>4</v>
      </c>
      <c r="BV17" s="95">
        <f t="shared" si="20"/>
        <v>4</v>
      </c>
      <c r="BW17" s="95">
        <f t="shared" si="20"/>
        <v>4</v>
      </c>
      <c r="BX17" s="95">
        <f t="shared" si="20"/>
        <v>4</v>
      </c>
      <c r="BY17" s="95">
        <f t="shared" si="20"/>
        <v>4</v>
      </c>
      <c r="BZ17" s="95">
        <f t="shared" si="20"/>
        <v>4</v>
      </c>
      <c r="CA17" s="95">
        <f t="shared" si="20"/>
        <v>4</v>
      </c>
      <c r="CB17" s="95">
        <f t="shared" si="20"/>
        <v>4</v>
      </c>
      <c r="CC17" s="95">
        <f t="shared" si="20"/>
        <v>4</v>
      </c>
      <c r="CD17" s="95">
        <f t="shared" si="20"/>
        <v>4</v>
      </c>
      <c r="CE17" s="95">
        <f t="shared" si="20"/>
        <v>4</v>
      </c>
      <c r="CF17" s="95">
        <f t="shared" si="20"/>
        <v>4</v>
      </c>
      <c r="CG17" s="95">
        <f t="shared" si="20"/>
        <v>4</v>
      </c>
      <c r="CH17" s="95">
        <f t="shared" si="20"/>
        <v>4</v>
      </c>
      <c r="CI17" s="95">
        <f t="shared" si="20"/>
        <v>4</v>
      </c>
      <c r="CJ17" s="95">
        <f t="shared" si="20"/>
        <v>4</v>
      </c>
      <c r="CK17" s="95">
        <f t="shared" si="20"/>
        <v>4</v>
      </c>
      <c r="CL17" s="95">
        <f t="shared" si="20"/>
        <v>4</v>
      </c>
      <c r="CM17" s="95">
        <f t="shared" si="20"/>
        <v>4</v>
      </c>
      <c r="CN17" s="95">
        <f t="shared" si="20"/>
        <v>4</v>
      </c>
      <c r="CO17" s="95">
        <f t="shared" si="20"/>
        <v>4</v>
      </c>
      <c r="CP17" s="95">
        <f t="shared" si="20"/>
        <v>4</v>
      </c>
      <c r="CQ17" s="95">
        <f t="shared" si="20"/>
        <v>4</v>
      </c>
      <c r="CR17" s="95">
        <f t="shared" si="20"/>
        <v>4</v>
      </c>
      <c r="CS17" s="95">
        <f t="shared" si="20"/>
        <v>4</v>
      </c>
      <c r="CT17" s="95">
        <f t="shared" si="20"/>
        <v>4</v>
      </c>
      <c r="CU17" s="95">
        <f t="shared" si="20"/>
        <v>4</v>
      </c>
      <c r="CV17" s="95">
        <f t="shared" si="20"/>
        <v>4</v>
      </c>
      <c r="CW17" s="95">
        <f t="shared" si="20"/>
        <v>4</v>
      </c>
      <c r="CX17" s="95">
        <f t="shared" si="20"/>
        <v>4</v>
      </c>
      <c r="CY17" s="95">
        <f t="shared" si="20"/>
        <v>4</v>
      </c>
      <c r="CZ17" s="95">
        <f t="shared" si="20"/>
        <v>4</v>
      </c>
      <c r="DA17" s="95">
        <f t="shared" si="20"/>
        <v>4</v>
      </c>
      <c r="DB17" s="95">
        <f t="shared" si="20"/>
        <v>4</v>
      </c>
      <c r="DC17" s="95">
        <f t="shared" si="20"/>
        <v>4</v>
      </c>
      <c r="DD17" s="95">
        <f t="shared" si="20"/>
        <v>4</v>
      </c>
      <c r="DE17" s="95">
        <f t="shared" si="20"/>
        <v>4</v>
      </c>
      <c r="DF17" s="95">
        <f t="shared" si="20"/>
        <v>4</v>
      </c>
      <c r="DG17" s="95">
        <f t="shared" si="20"/>
        <v>4</v>
      </c>
      <c r="DH17" s="95">
        <f t="shared" si="20"/>
        <v>4</v>
      </c>
      <c r="DI17" s="95">
        <f t="shared" si="20"/>
        <v>4</v>
      </c>
      <c r="DJ17" s="95">
        <f t="shared" si="20"/>
        <v>4</v>
      </c>
      <c r="DK17" s="95">
        <f t="shared" si="20"/>
        <v>4</v>
      </c>
      <c r="DL17" s="95">
        <f t="shared" si="20"/>
        <v>4</v>
      </c>
      <c r="DM17" s="95">
        <f t="shared" si="20"/>
        <v>4</v>
      </c>
      <c r="DN17" s="95">
        <f t="shared" si="20"/>
        <v>4</v>
      </c>
      <c r="DO17" s="95">
        <f t="shared" si="20"/>
        <v>4</v>
      </c>
      <c r="DP17" s="95">
        <f t="shared" si="20"/>
        <v>4</v>
      </c>
      <c r="DQ17" s="95">
        <f t="shared" si="20"/>
        <v>4</v>
      </c>
      <c r="DR17" s="96">
        <f t="shared" si="20"/>
        <v>4</v>
      </c>
    </row>
    <row r="18" spans="1:122" s="7" customFormat="1" ht="18" customHeight="1" x14ac:dyDescent="0.3">
      <c r="A18" s="41" t="s">
        <v>90</v>
      </c>
      <c r="B18" s="49"/>
      <c r="C18" s="42">
        <f t="shared" ref="C18:BN18" si="21">SUM(C19:C22)</f>
        <v>6</v>
      </c>
      <c r="D18" s="42">
        <f t="shared" si="21"/>
        <v>6</v>
      </c>
      <c r="E18" s="42">
        <f t="shared" si="21"/>
        <v>6</v>
      </c>
      <c r="F18" s="42">
        <f t="shared" si="21"/>
        <v>6</v>
      </c>
      <c r="G18" s="42">
        <f t="shared" si="21"/>
        <v>6</v>
      </c>
      <c r="H18" s="42">
        <f t="shared" si="21"/>
        <v>6</v>
      </c>
      <c r="I18" s="42">
        <f t="shared" si="21"/>
        <v>7</v>
      </c>
      <c r="J18" s="42">
        <f t="shared" si="21"/>
        <v>7</v>
      </c>
      <c r="K18" s="42">
        <f t="shared" si="21"/>
        <v>7</v>
      </c>
      <c r="L18" s="42">
        <f t="shared" si="21"/>
        <v>7</v>
      </c>
      <c r="M18" s="42">
        <f t="shared" si="21"/>
        <v>7</v>
      </c>
      <c r="N18" s="42">
        <f t="shared" si="21"/>
        <v>7</v>
      </c>
      <c r="O18" s="42">
        <f t="shared" si="21"/>
        <v>9</v>
      </c>
      <c r="P18" s="42">
        <f t="shared" si="21"/>
        <v>9</v>
      </c>
      <c r="Q18" s="42">
        <f t="shared" si="21"/>
        <v>9</v>
      </c>
      <c r="R18" s="42">
        <f t="shared" si="21"/>
        <v>9</v>
      </c>
      <c r="S18" s="42">
        <f t="shared" si="21"/>
        <v>9</v>
      </c>
      <c r="T18" s="42">
        <f t="shared" si="21"/>
        <v>9</v>
      </c>
      <c r="U18" s="42">
        <f t="shared" si="21"/>
        <v>10</v>
      </c>
      <c r="V18" s="42">
        <f t="shared" si="21"/>
        <v>10</v>
      </c>
      <c r="W18" s="42">
        <f t="shared" si="21"/>
        <v>10</v>
      </c>
      <c r="X18" s="42">
        <f t="shared" si="21"/>
        <v>10</v>
      </c>
      <c r="Y18" s="42">
        <f t="shared" si="21"/>
        <v>10</v>
      </c>
      <c r="Z18" s="42">
        <f t="shared" si="21"/>
        <v>10</v>
      </c>
      <c r="AA18" s="42">
        <f t="shared" si="21"/>
        <v>12</v>
      </c>
      <c r="AB18" s="42">
        <f t="shared" si="21"/>
        <v>12</v>
      </c>
      <c r="AC18" s="42">
        <f t="shared" si="21"/>
        <v>12</v>
      </c>
      <c r="AD18" s="42">
        <f t="shared" si="21"/>
        <v>12</v>
      </c>
      <c r="AE18" s="42">
        <f t="shared" si="21"/>
        <v>12</v>
      </c>
      <c r="AF18" s="42">
        <f t="shared" si="21"/>
        <v>12</v>
      </c>
      <c r="AG18" s="42">
        <f t="shared" si="21"/>
        <v>13</v>
      </c>
      <c r="AH18" s="42">
        <f t="shared" si="21"/>
        <v>13</v>
      </c>
      <c r="AI18" s="42">
        <f t="shared" si="21"/>
        <v>13</v>
      </c>
      <c r="AJ18" s="42">
        <f t="shared" si="21"/>
        <v>13</v>
      </c>
      <c r="AK18" s="42">
        <f t="shared" si="21"/>
        <v>13</v>
      </c>
      <c r="AL18" s="42">
        <f t="shared" si="21"/>
        <v>13</v>
      </c>
      <c r="AM18" s="42">
        <f t="shared" si="21"/>
        <v>16</v>
      </c>
      <c r="AN18" s="42">
        <f t="shared" si="21"/>
        <v>16</v>
      </c>
      <c r="AO18" s="42">
        <f t="shared" si="21"/>
        <v>16</v>
      </c>
      <c r="AP18" s="42">
        <f t="shared" si="21"/>
        <v>16</v>
      </c>
      <c r="AQ18" s="42">
        <f t="shared" si="21"/>
        <v>16</v>
      </c>
      <c r="AR18" s="42">
        <f t="shared" si="21"/>
        <v>16</v>
      </c>
      <c r="AS18" s="42">
        <f t="shared" si="21"/>
        <v>17</v>
      </c>
      <c r="AT18" s="42">
        <f t="shared" si="21"/>
        <v>17</v>
      </c>
      <c r="AU18" s="42">
        <f t="shared" si="21"/>
        <v>17</v>
      </c>
      <c r="AV18" s="42">
        <f t="shared" si="21"/>
        <v>17</v>
      </c>
      <c r="AW18" s="42">
        <f t="shared" si="21"/>
        <v>17</v>
      </c>
      <c r="AX18" s="42">
        <f t="shared" si="21"/>
        <v>17</v>
      </c>
      <c r="AY18" s="42">
        <f t="shared" si="21"/>
        <v>19</v>
      </c>
      <c r="AZ18" s="42">
        <f t="shared" si="21"/>
        <v>19</v>
      </c>
      <c r="BA18" s="42">
        <f t="shared" si="21"/>
        <v>19</v>
      </c>
      <c r="BB18" s="42">
        <f t="shared" si="21"/>
        <v>19</v>
      </c>
      <c r="BC18" s="42">
        <f t="shared" si="21"/>
        <v>19</v>
      </c>
      <c r="BD18" s="42">
        <f t="shared" si="21"/>
        <v>19</v>
      </c>
      <c r="BE18" s="42">
        <f t="shared" si="21"/>
        <v>20</v>
      </c>
      <c r="BF18" s="42">
        <f t="shared" si="21"/>
        <v>20</v>
      </c>
      <c r="BG18" s="42">
        <f t="shared" si="21"/>
        <v>20</v>
      </c>
      <c r="BH18" s="42">
        <f t="shared" si="21"/>
        <v>20</v>
      </c>
      <c r="BI18" s="42">
        <f t="shared" si="21"/>
        <v>20</v>
      </c>
      <c r="BJ18" s="42">
        <f t="shared" si="21"/>
        <v>20</v>
      </c>
      <c r="BK18" s="42">
        <f t="shared" si="21"/>
        <v>22</v>
      </c>
      <c r="BL18" s="42">
        <f t="shared" si="21"/>
        <v>22</v>
      </c>
      <c r="BM18" s="42">
        <f t="shared" si="21"/>
        <v>22</v>
      </c>
      <c r="BN18" s="42">
        <f t="shared" si="21"/>
        <v>22</v>
      </c>
      <c r="BO18" s="42">
        <f t="shared" ref="BO18:DQ18" si="22">SUM(BO19:BO22)</f>
        <v>22</v>
      </c>
      <c r="BP18" s="42">
        <f t="shared" si="22"/>
        <v>22</v>
      </c>
      <c r="BQ18" s="42">
        <f t="shared" si="22"/>
        <v>23</v>
      </c>
      <c r="BR18" s="42">
        <f t="shared" si="22"/>
        <v>23</v>
      </c>
      <c r="BS18" s="42">
        <f t="shared" si="22"/>
        <v>23</v>
      </c>
      <c r="BT18" s="42">
        <f t="shared" si="22"/>
        <v>23</v>
      </c>
      <c r="BU18" s="42">
        <f t="shared" si="22"/>
        <v>23</v>
      </c>
      <c r="BV18" s="42">
        <f t="shared" si="22"/>
        <v>23</v>
      </c>
      <c r="BW18" s="42">
        <f t="shared" si="22"/>
        <v>26</v>
      </c>
      <c r="BX18" s="42">
        <f t="shared" si="22"/>
        <v>26</v>
      </c>
      <c r="BY18" s="42">
        <f t="shared" si="22"/>
        <v>26</v>
      </c>
      <c r="BZ18" s="42">
        <f t="shared" si="22"/>
        <v>26</v>
      </c>
      <c r="CA18" s="42">
        <f t="shared" si="22"/>
        <v>26</v>
      </c>
      <c r="CB18" s="42">
        <f t="shared" si="22"/>
        <v>26</v>
      </c>
      <c r="CC18" s="42">
        <f t="shared" si="22"/>
        <v>27</v>
      </c>
      <c r="CD18" s="42">
        <f t="shared" si="22"/>
        <v>27</v>
      </c>
      <c r="CE18" s="42">
        <f t="shared" si="22"/>
        <v>27</v>
      </c>
      <c r="CF18" s="42">
        <f t="shared" si="22"/>
        <v>27</v>
      </c>
      <c r="CG18" s="42">
        <f t="shared" si="22"/>
        <v>27</v>
      </c>
      <c r="CH18" s="42">
        <f t="shared" si="22"/>
        <v>27</v>
      </c>
      <c r="CI18" s="42">
        <f t="shared" si="22"/>
        <v>29</v>
      </c>
      <c r="CJ18" s="42">
        <f t="shared" si="22"/>
        <v>29</v>
      </c>
      <c r="CK18" s="42">
        <f t="shared" si="22"/>
        <v>29</v>
      </c>
      <c r="CL18" s="42">
        <f t="shared" si="22"/>
        <v>29</v>
      </c>
      <c r="CM18" s="42">
        <f t="shared" si="22"/>
        <v>29</v>
      </c>
      <c r="CN18" s="42">
        <f t="shared" si="22"/>
        <v>29</v>
      </c>
      <c r="CO18" s="42">
        <f t="shared" si="22"/>
        <v>30</v>
      </c>
      <c r="CP18" s="42">
        <f t="shared" si="22"/>
        <v>30</v>
      </c>
      <c r="CQ18" s="42">
        <f t="shared" si="22"/>
        <v>30</v>
      </c>
      <c r="CR18" s="42">
        <f t="shared" si="22"/>
        <v>30</v>
      </c>
      <c r="CS18" s="42">
        <f t="shared" si="22"/>
        <v>30</v>
      </c>
      <c r="CT18" s="42">
        <f t="shared" si="22"/>
        <v>30</v>
      </c>
      <c r="CU18" s="42">
        <f t="shared" si="22"/>
        <v>32</v>
      </c>
      <c r="CV18" s="42">
        <f t="shared" si="22"/>
        <v>32</v>
      </c>
      <c r="CW18" s="42">
        <f t="shared" si="22"/>
        <v>32</v>
      </c>
      <c r="CX18" s="42">
        <f t="shared" si="22"/>
        <v>32</v>
      </c>
      <c r="CY18" s="42">
        <f t="shared" si="22"/>
        <v>32</v>
      </c>
      <c r="CZ18" s="42">
        <f t="shared" si="22"/>
        <v>32</v>
      </c>
      <c r="DA18" s="42">
        <f t="shared" si="22"/>
        <v>33</v>
      </c>
      <c r="DB18" s="42">
        <f t="shared" si="22"/>
        <v>33</v>
      </c>
      <c r="DC18" s="42">
        <f t="shared" si="22"/>
        <v>33</v>
      </c>
      <c r="DD18" s="42">
        <f t="shared" si="22"/>
        <v>33</v>
      </c>
      <c r="DE18" s="42">
        <f t="shared" si="22"/>
        <v>33</v>
      </c>
      <c r="DF18" s="42">
        <f t="shared" si="22"/>
        <v>33</v>
      </c>
      <c r="DG18" s="42">
        <f t="shared" si="22"/>
        <v>35</v>
      </c>
      <c r="DH18" s="42">
        <f t="shared" si="22"/>
        <v>35</v>
      </c>
      <c r="DI18" s="42">
        <f t="shared" si="22"/>
        <v>35</v>
      </c>
      <c r="DJ18" s="42">
        <f t="shared" si="22"/>
        <v>35</v>
      </c>
      <c r="DK18" s="42">
        <f t="shared" si="22"/>
        <v>35</v>
      </c>
      <c r="DL18" s="42">
        <f t="shared" si="22"/>
        <v>35</v>
      </c>
      <c r="DM18" s="42">
        <f t="shared" si="22"/>
        <v>36</v>
      </c>
      <c r="DN18" s="42">
        <f t="shared" si="22"/>
        <v>36</v>
      </c>
      <c r="DO18" s="42">
        <f t="shared" si="22"/>
        <v>36</v>
      </c>
      <c r="DP18" s="42">
        <f t="shared" si="22"/>
        <v>36</v>
      </c>
      <c r="DQ18" s="42">
        <f t="shared" si="22"/>
        <v>36</v>
      </c>
      <c r="DR18" s="43">
        <f>SUM(DR19:DR22)</f>
        <v>36</v>
      </c>
    </row>
    <row r="19" spans="1:122" ht="18" customHeight="1" x14ac:dyDescent="0.3">
      <c r="A19" s="94" t="s">
        <v>91</v>
      </c>
      <c r="B19" s="128">
        <v>300000</v>
      </c>
      <c r="C19" s="95">
        <v>1</v>
      </c>
      <c r="D19" s="95">
        <f t="shared" ref="D19:BO19" si="23">C19</f>
        <v>1</v>
      </c>
      <c r="E19" s="95">
        <f t="shared" si="23"/>
        <v>1</v>
      </c>
      <c r="F19" s="95">
        <f t="shared" si="23"/>
        <v>1</v>
      </c>
      <c r="G19" s="95">
        <f t="shared" si="23"/>
        <v>1</v>
      </c>
      <c r="H19" s="95">
        <f t="shared" si="23"/>
        <v>1</v>
      </c>
      <c r="I19" s="95">
        <f t="shared" si="23"/>
        <v>1</v>
      </c>
      <c r="J19" s="95">
        <f t="shared" si="23"/>
        <v>1</v>
      </c>
      <c r="K19" s="95">
        <f t="shared" si="23"/>
        <v>1</v>
      </c>
      <c r="L19" s="95">
        <f t="shared" si="23"/>
        <v>1</v>
      </c>
      <c r="M19" s="95">
        <f t="shared" si="23"/>
        <v>1</v>
      </c>
      <c r="N19" s="95">
        <f t="shared" si="23"/>
        <v>1</v>
      </c>
      <c r="O19" s="95">
        <f t="shared" si="23"/>
        <v>1</v>
      </c>
      <c r="P19" s="95">
        <f t="shared" si="23"/>
        <v>1</v>
      </c>
      <c r="Q19" s="95">
        <f t="shared" si="23"/>
        <v>1</v>
      </c>
      <c r="R19" s="95">
        <f t="shared" si="23"/>
        <v>1</v>
      </c>
      <c r="S19" s="95">
        <f t="shared" si="23"/>
        <v>1</v>
      </c>
      <c r="T19" s="95">
        <f t="shared" si="23"/>
        <v>1</v>
      </c>
      <c r="U19" s="95">
        <f t="shared" si="23"/>
        <v>1</v>
      </c>
      <c r="V19" s="95">
        <f t="shared" si="23"/>
        <v>1</v>
      </c>
      <c r="W19" s="95">
        <f t="shared" si="23"/>
        <v>1</v>
      </c>
      <c r="X19" s="95">
        <f t="shared" si="23"/>
        <v>1</v>
      </c>
      <c r="Y19" s="95">
        <f t="shared" si="23"/>
        <v>1</v>
      </c>
      <c r="Z19" s="95">
        <f t="shared" si="23"/>
        <v>1</v>
      </c>
      <c r="AA19" s="95">
        <f t="shared" si="23"/>
        <v>1</v>
      </c>
      <c r="AB19" s="95">
        <f t="shared" si="23"/>
        <v>1</v>
      </c>
      <c r="AC19" s="95">
        <f t="shared" si="23"/>
        <v>1</v>
      </c>
      <c r="AD19" s="95">
        <f t="shared" si="23"/>
        <v>1</v>
      </c>
      <c r="AE19" s="95">
        <f t="shared" si="23"/>
        <v>1</v>
      </c>
      <c r="AF19" s="95">
        <f t="shared" si="23"/>
        <v>1</v>
      </c>
      <c r="AG19" s="95">
        <f t="shared" si="23"/>
        <v>1</v>
      </c>
      <c r="AH19" s="95">
        <f t="shared" si="23"/>
        <v>1</v>
      </c>
      <c r="AI19" s="95">
        <f t="shared" si="23"/>
        <v>1</v>
      </c>
      <c r="AJ19" s="95">
        <f t="shared" si="23"/>
        <v>1</v>
      </c>
      <c r="AK19" s="95">
        <f t="shared" si="23"/>
        <v>1</v>
      </c>
      <c r="AL19" s="95">
        <f t="shared" si="23"/>
        <v>1</v>
      </c>
      <c r="AM19" s="95">
        <f t="shared" si="23"/>
        <v>1</v>
      </c>
      <c r="AN19" s="95">
        <f t="shared" si="23"/>
        <v>1</v>
      </c>
      <c r="AO19" s="95">
        <f t="shared" si="23"/>
        <v>1</v>
      </c>
      <c r="AP19" s="95">
        <f t="shared" si="23"/>
        <v>1</v>
      </c>
      <c r="AQ19" s="95">
        <f t="shared" si="23"/>
        <v>1</v>
      </c>
      <c r="AR19" s="95">
        <f t="shared" si="23"/>
        <v>1</v>
      </c>
      <c r="AS19" s="95">
        <f t="shared" si="23"/>
        <v>1</v>
      </c>
      <c r="AT19" s="95">
        <f t="shared" si="23"/>
        <v>1</v>
      </c>
      <c r="AU19" s="95">
        <f t="shared" si="23"/>
        <v>1</v>
      </c>
      <c r="AV19" s="95">
        <f t="shared" si="23"/>
        <v>1</v>
      </c>
      <c r="AW19" s="95">
        <f t="shared" si="23"/>
        <v>1</v>
      </c>
      <c r="AX19" s="95">
        <f t="shared" si="23"/>
        <v>1</v>
      </c>
      <c r="AY19" s="95">
        <f t="shared" si="23"/>
        <v>1</v>
      </c>
      <c r="AZ19" s="95">
        <f t="shared" si="23"/>
        <v>1</v>
      </c>
      <c r="BA19" s="95">
        <f t="shared" si="23"/>
        <v>1</v>
      </c>
      <c r="BB19" s="95">
        <f t="shared" si="23"/>
        <v>1</v>
      </c>
      <c r="BC19" s="95">
        <f t="shared" si="23"/>
        <v>1</v>
      </c>
      <c r="BD19" s="95">
        <f t="shared" si="23"/>
        <v>1</v>
      </c>
      <c r="BE19" s="95">
        <f t="shared" si="23"/>
        <v>1</v>
      </c>
      <c r="BF19" s="95">
        <f t="shared" si="23"/>
        <v>1</v>
      </c>
      <c r="BG19" s="95">
        <f t="shared" si="23"/>
        <v>1</v>
      </c>
      <c r="BH19" s="95">
        <f t="shared" si="23"/>
        <v>1</v>
      </c>
      <c r="BI19" s="95">
        <f t="shared" si="23"/>
        <v>1</v>
      </c>
      <c r="BJ19" s="95">
        <f t="shared" si="23"/>
        <v>1</v>
      </c>
      <c r="BK19" s="95">
        <f t="shared" si="23"/>
        <v>1</v>
      </c>
      <c r="BL19" s="95">
        <f t="shared" si="23"/>
        <v>1</v>
      </c>
      <c r="BM19" s="95">
        <f t="shared" si="23"/>
        <v>1</v>
      </c>
      <c r="BN19" s="95">
        <f t="shared" si="23"/>
        <v>1</v>
      </c>
      <c r="BO19" s="95">
        <f t="shared" si="23"/>
        <v>1</v>
      </c>
      <c r="BP19" s="95">
        <f t="shared" ref="BP19:DR19" si="24">BO19</f>
        <v>1</v>
      </c>
      <c r="BQ19" s="95">
        <f t="shared" si="24"/>
        <v>1</v>
      </c>
      <c r="BR19" s="95">
        <f t="shared" si="24"/>
        <v>1</v>
      </c>
      <c r="BS19" s="95">
        <f t="shared" si="24"/>
        <v>1</v>
      </c>
      <c r="BT19" s="95">
        <f t="shared" si="24"/>
        <v>1</v>
      </c>
      <c r="BU19" s="95">
        <f t="shared" si="24"/>
        <v>1</v>
      </c>
      <c r="BV19" s="95">
        <f t="shared" si="24"/>
        <v>1</v>
      </c>
      <c r="BW19" s="95">
        <f t="shared" si="24"/>
        <v>1</v>
      </c>
      <c r="BX19" s="95">
        <f t="shared" si="24"/>
        <v>1</v>
      </c>
      <c r="BY19" s="95">
        <f t="shared" si="24"/>
        <v>1</v>
      </c>
      <c r="BZ19" s="95">
        <f t="shared" si="24"/>
        <v>1</v>
      </c>
      <c r="CA19" s="95">
        <f t="shared" si="24"/>
        <v>1</v>
      </c>
      <c r="CB19" s="95">
        <f t="shared" si="24"/>
        <v>1</v>
      </c>
      <c r="CC19" s="95">
        <f t="shared" si="24"/>
        <v>1</v>
      </c>
      <c r="CD19" s="95">
        <f t="shared" si="24"/>
        <v>1</v>
      </c>
      <c r="CE19" s="95">
        <f t="shared" si="24"/>
        <v>1</v>
      </c>
      <c r="CF19" s="95">
        <f t="shared" si="24"/>
        <v>1</v>
      </c>
      <c r="CG19" s="95">
        <f t="shared" si="24"/>
        <v>1</v>
      </c>
      <c r="CH19" s="95">
        <f t="shared" si="24"/>
        <v>1</v>
      </c>
      <c r="CI19" s="95">
        <f t="shared" si="24"/>
        <v>1</v>
      </c>
      <c r="CJ19" s="95">
        <f t="shared" si="24"/>
        <v>1</v>
      </c>
      <c r="CK19" s="95">
        <f t="shared" si="24"/>
        <v>1</v>
      </c>
      <c r="CL19" s="95">
        <f t="shared" si="24"/>
        <v>1</v>
      </c>
      <c r="CM19" s="95">
        <f t="shared" si="24"/>
        <v>1</v>
      </c>
      <c r="CN19" s="95">
        <f t="shared" si="24"/>
        <v>1</v>
      </c>
      <c r="CO19" s="95">
        <f t="shared" si="24"/>
        <v>1</v>
      </c>
      <c r="CP19" s="95">
        <f t="shared" si="24"/>
        <v>1</v>
      </c>
      <c r="CQ19" s="95">
        <f t="shared" si="24"/>
        <v>1</v>
      </c>
      <c r="CR19" s="95">
        <f t="shared" si="24"/>
        <v>1</v>
      </c>
      <c r="CS19" s="95">
        <f t="shared" si="24"/>
        <v>1</v>
      </c>
      <c r="CT19" s="95">
        <f t="shared" si="24"/>
        <v>1</v>
      </c>
      <c r="CU19" s="95">
        <f t="shared" si="24"/>
        <v>1</v>
      </c>
      <c r="CV19" s="95">
        <f t="shared" si="24"/>
        <v>1</v>
      </c>
      <c r="CW19" s="95">
        <f t="shared" si="24"/>
        <v>1</v>
      </c>
      <c r="CX19" s="95">
        <f t="shared" si="24"/>
        <v>1</v>
      </c>
      <c r="CY19" s="95">
        <f t="shared" si="24"/>
        <v>1</v>
      </c>
      <c r="CZ19" s="95">
        <f t="shared" si="24"/>
        <v>1</v>
      </c>
      <c r="DA19" s="95">
        <f t="shared" si="24"/>
        <v>1</v>
      </c>
      <c r="DB19" s="95">
        <f t="shared" si="24"/>
        <v>1</v>
      </c>
      <c r="DC19" s="95">
        <f t="shared" si="24"/>
        <v>1</v>
      </c>
      <c r="DD19" s="95">
        <f t="shared" si="24"/>
        <v>1</v>
      </c>
      <c r="DE19" s="95">
        <f t="shared" si="24"/>
        <v>1</v>
      </c>
      <c r="DF19" s="95">
        <f t="shared" si="24"/>
        <v>1</v>
      </c>
      <c r="DG19" s="95">
        <f t="shared" si="24"/>
        <v>1</v>
      </c>
      <c r="DH19" s="95">
        <f t="shared" si="24"/>
        <v>1</v>
      </c>
      <c r="DI19" s="95">
        <f t="shared" si="24"/>
        <v>1</v>
      </c>
      <c r="DJ19" s="95">
        <f t="shared" si="24"/>
        <v>1</v>
      </c>
      <c r="DK19" s="95">
        <f t="shared" si="24"/>
        <v>1</v>
      </c>
      <c r="DL19" s="95">
        <f t="shared" si="24"/>
        <v>1</v>
      </c>
      <c r="DM19" s="95">
        <f t="shared" si="24"/>
        <v>1</v>
      </c>
      <c r="DN19" s="95">
        <f t="shared" si="24"/>
        <v>1</v>
      </c>
      <c r="DO19" s="95">
        <f t="shared" si="24"/>
        <v>1</v>
      </c>
      <c r="DP19" s="95">
        <f t="shared" si="24"/>
        <v>1</v>
      </c>
      <c r="DQ19" s="95">
        <f t="shared" si="24"/>
        <v>1</v>
      </c>
      <c r="DR19" s="96">
        <f t="shared" si="24"/>
        <v>1</v>
      </c>
    </row>
    <row r="20" spans="1:122" ht="18" customHeight="1" x14ac:dyDescent="0.3">
      <c r="A20" s="94" t="s">
        <v>92</v>
      </c>
      <c r="B20" s="128">
        <v>100000</v>
      </c>
      <c r="C20" s="95">
        <v>1</v>
      </c>
      <c r="D20" s="95">
        <f t="shared" ref="D20:BO20" si="25">C20</f>
        <v>1</v>
      </c>
      <c r="E20" s="95">
        <f t="shared" si="25"/>
        <v>1</v>
      </c>
      <c r="F20" s="95">
        <f t="shared" si="25"/>
        <v>1</v>
      </c>
      <c r="G20" s="95">
        <f t="shared" si="25"/>
        <v>1</v>
      </c>
      <c r="H20" s="95">
        <f t="shared" si="25"/>
        <v>1</v>
      </c>
      <c r="I20" s="95">
        <f t="shared" si="25"/>
        <v>1</v>
      </c>
      <c r="J20" s="95">
        <f t="shared" si="25"/>
        <v>1</v>
      </c>
      <c r="K20" s="95">
        <f t="shared" si="25"/>
        <v>1</v>
      </c>
      <c r="L20" s="95">
        <f t="shared" si="25"/>
        <v>1</v>
      </c>
      <c r="M20" s="95">
        <f t="shared" si="25"/>
        <v>1</v>
      </c>
      <c r="N20" s="95">
        <f t="shared" si="25"/>
        <v>1</v>
      </c>
      <c r="O20" s="95">
        <f t="shared" si="25"/>
        <v>1</v>
      </c>
      <c r="P20" s="95">
        <f t="shared" si="25"/>
        <v>1</v>
      </c>
      <c r="Q20" s="95">
        <f t="shared" si="25"/>
        <v>1</v>
      </c>
      <c r="R20" s="95">
        <f t="shared" si="25"/>
        <v>1</v>
      </c>
      <c r="S20" s="95">
        <f t="shared" si="25"/>
        <v>1</v>
      </c>
      <c r="T20" s="95">
        <f t="shared" si="25"/>
        <v>1</v>
      </c>
      <c r="U20" s="95">
        <f t="shared" si="25"/>
        <v>1</v>
      </c>
      <c r="V20" s="95">
        <f t="shared" si="25"/>
        <v>1</v>
      </c>
      <c r="W20" s="95">
        <f t="shared" si="25"/>
        <v>1</v>
      </c>
      <c r="X20" s="95">
        <f t="shared" si="25"/>
        <v>1</v>
      </c>
      <c r="Y20" s="95">
        <f t="shared" si="25"/>
        <v>1</v>
      </c>
      <c r="Z20" s="95">
        <f t="shared" si="25"/>
        <v>1</v>
      </c>
      <c r="AA20" s="95">
        <f t="shared" si="25"/>
        <v>1</v>
      </c>
      <c r="AB20" s="95">
        <f t="shared" si="25"/>
        <v>1</v>
      </c>
      <c r="AC20" s="95">
        <f t="shared" si="25"/>
        <v>1</v>
      </c>
      <c r="AD20" s="95">
        <f t="shared" si="25"/>
        <v>1</v>
      </c>
      <c r="AE20" s="95">
        <f t="shared" si="25"/>
        <v>1</v>
      </c>
      <c r="AF20" s="95">
        <f t="shared" si="25"/>
        <v>1</v>
      </c>
      <c r="AG20" s="95">
        <f t="shared" si="25"/>
        <v>1</v>
      </c>
      <c r="AH20" s="95">
        <f t="shared" si="25"/>
        <v>1</v>
      </c>
      <c r="AI20" s="95">
        <f t="shared" si="25"/>
        <v>1</v>
      </c>
      <c r="AJ20" s="95">
        <f t="shared" si="25"/>
        <v>1</v>
      </c>
      <c r="AK20" s="95">
        <f t="shared" si="25"/>
        <v>1</v>
      </c>
      <c r="AL20" s="95">
        <f t="shared" si="25"/>
        <v>1</v>
      </c>
      <c r="AM20" s="95">
        <v>2</v>
      </c>
      <c r="AN20" s="95">
        <f t="shared" si="25"/>
        <v>2</v>
      </c>
      <c r="AO20" s="95">
        <f t="shared" si="25"/>
        <v>2</v>
      </c>
      <c r="AP20" s="95">
        <f t="shared" si="25"/>
        <v>2</v>
      </c>
      <c r="AQ20" s="95">
        <f t="shared" si="25"/>
        <v>2</v>
      </c>
      <c r="AR20" s="95">
        <f t="shared" si="25"/>
        <v>2</v>
      </c>
      <c r="AS20" s="95">
        <f t="shared" si="25"/>
        <v>2</v>
      </c>
      <c r="AT20" s="95">
        <f t="shared" si="25"/>
        <v>2</v>
      </c>
      <c r="AU20" s="95">
        <f t="shared" si="25"/>
        <v>2</v>
      </c>
      <c r="AV20" s="95">
        <f t="shared" si="25"/>
        <v>2</v>
      </c>
      <c r="AW20" s="95">
        <f t="shared" si="25"/>
        <v>2</v>
      </c>
      <c r="AX20" s="95">
        <f t="shared" si="25"/>
        <v>2</v>
      </c>
      <c r="AY20" s="95">
        <f t="shared" si="25"/>
        <v>2</v>
      </c>
      <c r="AZ20" s="95">
        <f t="shared" si="25"/>
        <v>2</v>
      </c>
      <c r="BA20" s="95">
        <f t="shared" si="25"/>
        <v>2</v>
      </c>
      <c r="BB20" s="95">
        <f t="shared" si="25"/>
        <v>2</v>
      </c>
      <c r="BC20" s="95">
        <f t="shared" si="25"/>
        <v>2</v>
      </c>
      <c r="BD20" s="95">
        <f t="shared" si="25"/>
        <v>2</v>
      </c>
      <c r="BE20" s="95">
        <f t="shared" si="25"/>
        <v>2</v>
      </c>
      <c r="BF20" s="95">
        <f t="shared" si="25"/>
        <v>2</v>
      </c>
      <c r="BG20" s="95">
        <f t="shared" si="25"/>
        <v>2</v>
      </c>
      <c r="BH20" s="95">
        <f t="shared" si="25"/>
        <v>2</v>
      </c>
      <c r="BI20" s="95">
        <f t="shared" si="25"/>
        <v>2</v>
      </c>
      <c r="BJ20" s="95">
        <f t="shared" si="25"/>
        <v>2</v>
      </c>
      <c r="BK20" s="95">
        <f t="shared" si="25"/>
        <v>2</v>
      </c>
      <c r="BL20" s="95">
        <f t="shared" si="25"/>
        <v>2</v>
      </c>
      <c r="BM20" s="95">
        <f t="shared" si="25"/>
        <v>2</v>
      </c>
      <c r="BN20" s="95">
        <f t="shared" si="25"/>
        <v>2</v>
      </c>
      <c r="BO20" s="95">
        <f t="shared" si="25"/>
        <v>2</v>
      </c>
      <c r="BP20" s="95">
        <f t="shared" ref="BP20:DR20" si="26">BO20</f>
        <v>2</v>
      </c>
      <c r="BQ20" s="95">
        <f t="shared" si="26"/>
        <v>2</v>
      </c>
      <c r="BR20" s="95">
        <f t="shared" si="26"/>
        <v>2</v>
      </c>
      <c r="BS20" s="95">
        <f t="shared" si="26"/>
        <v>2</v>
      </c>
      <c r="BT20" s="95">
        <f t="shared" si="26"/>
        <v>2</v>
      </c>
      <c r="BU20" s="95">
        <f t="shared" si="26"/>
        <v>2</v>
      </c>
      <c r="BV20" s="95">
        <f t="shared" si="26"/>
        <v>2</v>
      </c>
      <c r="BW20" s="95">
        <v>3</v>
      </c>
      <c r="BX20" s="95">
        <f t="shared" si="26"/>
        <v>3</v>
      </c>
      <c r="BY20" s="95">
        <f t="shared" si="26"/>
        <v>3</v>
      </c>
      <c r="BZ20" s="95">
        <f t="shared" si="26"/>
        <v>3</v>
      </c>
      <c r="CA20" s="95">
        <f t="shared" si="26"/>
        <v>3</v>
      </c>
      <c r="CB20" s="95">
        <f t="shared" si="26"/>
        <v>3</v>
      </c>
      <c r="CC20" s="95">
        <f t="shared" si="26"/>
        <v>3</v>
      </c>
      <c r="CD20" s="95">
        <f t="shared" si="26"/>
        <v>3</v>
      </c>
      <c r="CE20" s="95">
        <f t="shared" si="26"/>
        <v>3</v>
      </c>
      <c r="CF20" s="95">
        <f t="shared" si="26"/>
        <v>3</v>
      </c>
      <c r="CG20" s="95">
        <f t="shared" si="26"/>
        <v>3</v>
      </c>
      <c r="CH20" s="95">
        <f t="shared" si="26"/>
        <v>3</v>
      </c>
      <c r="CI20" s="95">
        <f t="shared" si="26"/>
        <v>3</v>
      </c>
      <c r="CJ20" s="95">
        <f t="shared" si="26"/>
        <v>3</v>
      </c>
      <c r="CK20" s="95">
        <f t="shared" si="26"/>
        <v>3</v>
      </c>
      <c r="CL20" s="95">
        <f t="shared" si="26"/>
        <v>3</v>
      </c>
      <c r="CM20" s="95">
        <f t="shared" si="26"/>
        <v>3</v>
      </c>
      <c r="CN20" s="95">
        <f t="shared" si="26"/>
        <v>3</v>
      </c>
      <c r="CO20" s="95">
        <f t="shared" si="26"/>
        <v>3</v>
      </c>
      <c r="CP20" s="95">
        <f t="shared" si="26"/>
        <v>3</v>
      </c>
      <c r="CQ20" s="95">
        <f t="shared" si="26"/>
        <v>3</v>
      </c>
      <c r="CR20" s="95">
        <f t="shared" si="26"/>
        <v>3</v>
      </c>
      <c r="CS20" s="95">
        <f t="shared" si="26"/>
        <v>3</v>
      </c>
      <c r="CT20" s="95">
        <f t="shared" si="26"/>
        <v>3</v>
      </c>
      <c r="CU20" s="95">
        <f t="shared" si="26"/>
        <v>3</v>
      </c>
      <c r="CV20" s="95">
        <f t="shared" si="26"/>
        <v>3</v>
      </c>
      <c r="CW20" s="95">
        <f t="shared" si="26"/>
        <v>3</v>
      </c>
      <c r="CX20" s="95">
        <f t="shared" si="26"/>
        <v>3</v>
      </c>
      <c r="CY20" s="95">
        <f t="shared" si="26"/>
        <v>3</v>
      </c>
      <c r="CZ20" s="95">
        <f t="shared" si="26"/>
        <v>3</v>
      </c>
      <c r="DA20" s="95">
        <f t="shared" si="26"/>
        <v>3</v>
      </c>
      <c r="DB20" s="95">
        <f t="shared" si="26"/>
        <v>3</v>
      </c>
      <c r="DC20" s="95">
        <f t="shared" si="26"/>
        <v>3</v>
      </c>
      <c r="DD20" s="95">
        <f t="shared" si="26"/>
        <v>3</v>
      </c>
      <c r="DE20" s="95">
        <f t="shared" si="26"/>
        <v>3</v>
      </c>
      <c r="DF20" s="95">
        <f t="shared" si="26"/>
        <v>3</v>
      </c>
      <c r="DG20" s="95">
        <f t="shared" si="26"/>
        <v>3</v>
      </c>
      <c r="DH20" s="95">
        <f t="shared" si="26"/>
        <v>3</v>
      </c>
      <c r="DI20" s="95">
        <f t="shared" si="26"/>
        <v>3</v>
      </c>
      <c r="DJ20" s="95">
        <f t="shared" si="26"/>
        <v>3</v>
      </c>
      <c r="DK20" s="95">
        <f t="shared" si="26"/>
        <v>3</v>
      </c>
      <c r="DL20" s="95">
        <f t="shared" si="26"/>
        <v>3</v>
      </c>
      <c r="DM20" s="95">
        <f t="shared" si="26"/>
        <v>3</v>
      </c>
      <c r="DN20" s="95">
        <f t="shared" si="26"/>
        <v>3</v>
      </c>
      <c r="DO20" s="95">
        <f t="shared" si="26"/>
        <v>3</v>
      </c>
      <c r="DP20" s="95">
        <f t="shared" si="26"/>
        <v>3</v>
      </c>
      <c r="DQ20" s="95">
        <f t="shared" si="26"/>
        <v>3</v>
      </c>
      <c r="DR20" s="96">
        <f t="shared" si="26"/>
        <v>3</v>
      </c>
    </row>
    <row r="21" spans="1:122" ht="18" customHeight="1" x14ac:dyDescent="0.3">
      <c r="A21" s="94" t="s">
        <v>93</v>
      </c>
      <c r="B21" s="128">
        <v>50000</v>
      </c>
      <c r="C21" s="95">
        <v>3</v>
      </c>
      <c r="D21" s="95">
        <f t="shared" ref="D21:BO21" si="27">C21</f>
        <v>3</v>
      </c>
      <c r="E21" s="95">
        <f t="shared" si="27"/>
        <v>3</v>
      </c>
      <c r="F21" s="95">
        <f t="shared" si="27"/>
        <v>3</v>
      </c>
      <c r="G21" s="95">
        <f t="shared" si="27"/>
        <v>3</v>
      </c>
      <c r="H21" s="95">
        <f t="shared" si="27"/>
        <v>3</v>
      </c>
      <c r="I21" s="95">
        <v>4</v>
      </c>
      <c r="J21" s="95">
        <f t="shared" si="27"/>
        <v>4</v>
      </c>
      <c r="K21" s="95">
        <f t="shared" si="27"/>
        <v>4</v>
      </c>
      <c r="L21" s="95">
        <f t="shared" si="27"/>
        <v>4</v>
      </c>
      <c r="M21" s="95">
        <f t="shared" si="27"/>
        <v>4</v>
      </c>
      <c r="N21" s="95">
        <f t="shared" si="27"/>
        <v>4</v>
      </c>
      <c r="O21" s="95">
        <v>5</v>
      </c>
      <c r="P21" s="95">
        <f t="shared" si="27"/>
        <v>5</v>
      </c>
      <c r="Q21" s="95">
        <f t="shared" si="27"/>
        <v>5</v>
      </c>
      <c r="R21" s="95">
        <f t="shared" si="27"/>
        <v>5</v>
      </c>
      <c r="S21" s="95">
        <f t="shared" si="27"/>
        <v>5</v>
      </c>
      <c r="T21" s="95">
        <f t="shared" si="27"/>
        <v>5</v>
      </c>
      <c r="U21" s="95">
        <v>6</v>
      </c>
      <c r="V21" s="95">
        <f t="shared" si="27"/>
        <v>6</v>
      </c>
      <c r="W21" s="95">
        <f t="shared" si="27"/>
        <v>6</v>
      </c>
      <c r="X21" s="95">
        <f t="shared" si="27"/>
        <v>6</v>
      </c>
      <c r="Y21" s="95">
        <f t="shared" si="27"/>
        <v>6</v>
      </c>
      <c r="Z21" s="95">
        <f t="shared" si="27"/>
        <v>6</v>
      </c>
      <c r="AA21" s="95">
        <v>7</v>
      </c>
      <c r="AB21" s="95">
        <f t="shared" si="27"/>
        <v>7</v>
      </c>
      <c r="AC21" s="95">
        <f t="shared" si="27"/>
        <v>7</v>
      </c>
      <c r="AD21" s="95">
        <f t="shared" si="27"/>
        <v>7</v>
      </c>
      <c r="AE21" s="95">
        <f t="shared" si="27"/>
        <v>7</v>
      </c>
      <c r="AF21" s="95">
        <f t="shared" si="27"/>
        <v>7</v>
      </c>
      <c r="AG21" s="95">
        <v>8</v>
      </c>
      <c r="AH21" s="95">
        <f t="shared" si="27"/>
        <v>8</v>
      </c>
      <c r="AI21" s="95">
        <f t="shared" si="27"/>
        <v>8</v>
      </c>
      <c r="AJ21" s="95">
        <f t="shared" si="27"/>
        <v>8</v>
      </c>
      <c r="AK21" s="95">
        <f t="shared" si="27"/>
        <v>8</v>
      </c>
      <c r="AL21" s="95">
        <f t="shared" si="27"/>
        <v>8</v>
      </c>
      <c r="AM21" s="95">
        <v>9</v>
      </c>
      <c r="AN21" s="95">
        <f t="shared" si="27"/>
        <v>9</v>
      </c>
      <c r="AO21" s="95">
        <f t="shared" si="27"/>
        <v>9</v>
      </c>
      <c r="AP21" s="95">
        <f t="shared" si="27"/>
        <v>9</v>
      </c>
      <c r="AQ21" s="95">
        <f t="shared" si="27"/>
        <v>9</v>
      </c>
      <c r="AR21" s="95">
        <f t="shared" si="27"/>
        <v>9</v>
      </c>
      <c r="AS21" s="95">
        <v>10</v>
      </c>
      <c r="AT21" s="95">
        <f t="shared" si="27"/>
        <v>10</v>
      </c>
      <c r="AU21" s="95">
        <f t="shared" si="27"/>
        <v>10</v>
      </c>
      <c r="AV21" s="95">
        <f t="shared" si="27"/>
        <v>10</v>
      </c>
      <c r="AW21" s="95">
        <f t="shared" si="27"/>
        <v>10</v>
      </c>
      <c r="AX21" s="95">
        <f t="shared" si="27"/>
        <v>10</v>
      </c>
      <c r="AY21" s="95">
        <v>11</v>
      </c>
      <c r="AZ21" s="95">
        <f t="shared" si="27"/>
        <v>11</v>
      </c>
      <c r="BA21" s="95">
        <f t="shared" si="27"/>
        <v>11</v>
      </c>
      <c r="BB21" s="95">
        <f t="shared" si="27"/>
        <v>11</v>
      </c>
      <c r="BC21" s="95">
        <f t="shared" si="27"/>
        <v>11</v>
      </c>
      <c r="BD21" s="95">
        <f t="shared" si="27"/>
        <v>11</v>
      </c>
      <c r="BE21" s="95">
        <v>12</v>
      </c>
      <c r="BF21" s="95">
        <f t="shared" si="27"/>
        <v>12</v>
      </c>
      <c r="BG21" s="95">
        <f t="shared" si="27"/>
        <v>12</v>
      </c>
      <c r="BH21" s="95">
        <f t="shared" si="27"/>
        <v>12</v>
      </c>
      <c r="BI21" s="95">
        <f t="shared" si="27"/>
        <v>12</v>
      </c>
      <c r="BJ21" s="95">
        <f t="shared" si="27"/>
        <v>12</v>
      </c>
      <c r="BK21" s="95">
        <v>13</v>
      </c>
      <c r="BL21" s="95">
        <f t="shared" si="27"/>
        <v>13</v>
      </c>
      <c r="BM21" s="95">
        <f t="shared" si="27"/>
        <v>13</v>
      </c>
      <c r="BN21" s="95">
        <f t="shared" si="27"/>
        <v>13</v>
      </c>
      <c r="BO21" s="95">
        <f t="shared" si="27"/>
        <v>13</v>
      </c>
      <c r="BP21" s="95">
        <f t="shared" ref="BP21:DR21" si="28">BO21</f>
        <v>13</v>
      </c>
      <c r="BQ21" s="95">
        <v>14</v>
      </c>
      <c r="BR21" s="95">
        <f t="shared" si="28"/>
        <v>14</v>
      </c>
      <c r="BS21" s="95">
        <f t="shared" si="28"/>
        <v>14</v>
      </c>
      <c r="BT21" s="95">
        <f t="shared" si="28"/>
        <v>14</v>
      </c>
      <c r="BU21" s="95">
        <f t="shared" si="28"/>
        <v>14</v>
      </c>
      <c r="BV21" s="95">
        <f t="shared" si="28"/>
        <v>14</v>
      </c>
      <c r="BW21" s="95">
        <v>15</v>
      </c>
      <c r="BX21" s="95">
        <f t="shared" si="28"/>
        <v>15</v>
      </c>
      <c r="BY21" s="95">
        <f t="shared" si="28"/>
        <v>15</v>
      </c>
      <c r="BZ21" s="95">
        <f t="shared" si="28"/>
        <v>15</v>
      </c>
      <c r="CA21" s="95">
        <f t="shared" si="28"/>
        <v>15</v>
      </c>
      <c r="CB21" s="95">
        <f t="shared" si="28"/>
        <v>15</v>
      </c>
      <c r="CC21" s="95">
        <v>16</v>
      </c>
      <c r="CD21" s="95">
        <f t="shared" si="28"/>
        <v>16</v>
      </c>
      <c r="CE21" s="95">
        <f t="shared" si="28"/>
        <v>16</v>
      </c>
      <c r="CF21" s="95">
        <f t="shared" si="28"/>
        <v>16</v>
      </c>
      <c r="CG21" s="95">
        <f t="shared" si="28"/>
        <v>16</v>
      </c>
      <c r="CH21" s="95">
        <f t="shared" si="28"/>
        <v>16</v>
      </c>
      <c r="CI21" s="95">
        <v>17</v>
      </c>
      <c r="CJ21" s="95">
        <f t="shared" si="28"/>
        <v>17</v>
      </c>
      <c r="CK21" s="95">
        <f t="shared" si="28"/>
        <v>17</v>
      </c>
      <c r="CL21" s="95">
        <f t="shared" si="28"/>
        <v>17</v>
      </c>
      <c r="CM21" s="95">
        <f t="shared" si="28"/>
        <v>17</v>
      </c>
      <c r="CN21" s="95">
        <f t="shared" si="28"/>
        <v>17</v>
      </c>
      <c r="CO21" s="95">
        <v>18</v>
      </c>
      <c r="CP21" s="95">
        <f t="shared" si="28"/>
        <v>18</v>
      </c>
      <c r="CQ21" s="95">
        <f t="shared" si="28"/>
        <v>18</v>
      </c>
      <c r="CR21" s="95">
        <f t="shared" si="28"/>
        <v>18</v>
      </c>
      <c r="CS21" s="95">
        <f t="shared" si="28"/>
        <v>18</v>
      </c>
      <c r="CT21" s="95">
        <f t="shared" si="28"/>
        <v>18</v>
      </c>
      <c r="CU21" s="95">
        <v>19</v>
      </c>
      <c r="CV21" s="95">
        <f t="shared" si="28"/>
        <v>19</v>
      </c>
      <c r="CW21" s="95">
        <f t="shared" si="28"/>
        <v>19</v>
      </c>
      <c r="CX21" s="95">
        <f t="shared" si="28"/>
        <v>19</v>
      </c>
      <c r="CY21" s="95">
        <f t="shared" si="28"/>
        <v>19</v>
      </c>
      <c r="CZ21" s="95">
        <f t="shared" si="28"/>
        <v>19</v>
      </c>
      <c r="DA21" s="95">
        <v>20</v>
      </c>
      <c r="DB21" s="95">
        <f t="shared" si="28"/>
        <v>20</v>
      </c>
      <c r="DC21" s="95">
        <f t="shared" si="28"/>
        <v>20</v>
      </c>
      <c r="DD21" s="95">
        <f t="shared" si="28"/>
        <v>20</v>
      </c>
      <c r="DE21" s="95">
        <f t="shared" si="28"/>
        <v>20</v>
      </c>
      <c r="DF21" s="95">
        <f t="shared" si="28"/>
        <v>20</v>
      </c>
      <c r="DG21" s="95">
        <v>21</v>
      </c>
      <c r="DH21" s="95">
        <f t="shared" si="28"/>
        <v>21</v>
      </c>
      <c r="DI21" s="95">
        <f t="shared" si="28"/>
        <v>21</v>
      </c>
      <c r="DJ21" s="95">
        <f t="shared" si="28"/>
        <v>21</v>
      </c>
      <c r="DK21" s="95">
        <f t="shared" si="28"/>
        <v>21</v>
      </c>
      <c r="DL21" s="95">
        <f t="shared" si="28"/>
        <v>21</v>
      </c>
      <c r="DM21" s="95">
        <v>22</v>
      </c>
      <c r="DN21" s="95">
        <f t="shared" si="28"/>
        <v>22</v>
      </c>
      <c r="DO21" s="95">
        <f t="shared" si="28"/>
        <v>22</v>
      </c>
      <c r="DP21" s="95">
        <f t="shared" si="28"/>
        <v>22</v>
      </c>
      <c r="DQ21" s="95">
        <f t="shared" si="28"/>
        <v>22</v>
      </c>
      <c r="DR21" s="96">
        <f t="shared" si="28"/>
        <v>22</v>
      </c>
    </row>
    <row r="22" spans="1:122" ht="18" customHeight="1" x14ac:dyDescent="0.3">
      <c r="A22" s="94" t="s">
        <v>94</v>
      </c>
      <c r="B22" s="128">
        <v>30000</v>
      </c>
      <c r="C22" s="95">
        <v>1</v>
      </c>
      <c r="D22" s="95">
        <f t="shared" ref="D22:BO22" si="29">C22</f>
        <v>1</v>
      </c>
      <c r="E22" s="95">
        <f t="shared" si="29"/>
        <v>1</v>
      </c>
      <c r="F22" s="95">
        <f t="shared" si="29"/>
        <v>1</v>
      </c>
      <c r="G22" s="95">
        <f t="shared" si="29"/>
        <v>1</v>
      </c>
      <c r="H22" s="95">
        <f t="shared" si="29"/>
        <v>1</v>
      </c>
      <c r="I22" s="95">
        <f t="shared" si="29"/>
        <v>1</v>
      </c>
      <c r="J22" s="95">
        <f t="shared" si="29"/>
        <v>1</v>
      </c>
      <c r="K22" s="95">
        <f t="shared" si="29"/>
        <v>1</v>
      </c>
      <c r="L22" s="95">
        <f t="shared" si="29"/>
        <v>1</v>
      </c>
      <c r="M22" s="95">
        <f t="shared" si="29"/>
        <v>1</v>
      </c>
      <c r="N22" s="95">
        <f t="shared" si="29"/>
        <v>1</v>
      </c>
      <c r="O22" s="95">
        <v>2</v>
      </c>
      <c r="P22" s="95">
        <f t="shared" si="29"/>
        <v>2</v>
      </c>
      <c r="Q22" s="95">
        <f t="shared" si="29"/>
        <v>2</v>
      </c>
      <c r="R22" s="95">
        <f t="shared" si="29"/>
        <v>2</v>
      </c>
      <c r="S22" s="95">
        <f t="shared" si="29"/>
        <v>2</v>
      </c>
      <c r="T22" s="95">
        <f t="shared" si="29"/>
        <v>2</v>
      </c>
      <c r="U22" s="95">
        <f t="shared" si="29"/>
        <v>2</v>
      </c>
      <c r="V22" s="95">
        <f t="shared" si="29"/>
        <v>2</v>
      </c>
      <c r="W22" s="95">
        <f t="shared" si="29"/>
        <v>2</v>
      </c>
      <c r="X22" s="95">
        <f t="shared" si="29"/>
        <v>2</v>
      </c>
      <c r="Y22" s="95">
        <f t="shared" si="29"/>
        <v>2</v>
      </c>
      <c r="Z22" s="95">
        <f t="shared" si="29"/>
        <v>2</v>
      </c>
      <c r="AA22" s="95">
        <v>3</v>
      </c>
      <c r="AB22" s="95">
        <f t="shared" si="29"/>
        <v>3</v>
      </c>
      <c r="AC22" s="95">
        <f t="shared" si="29"/>
        <v>3</v>
      </c>
      <c r="AD22" s="95">
        <f t="shared" si="29"/>
        <v>3</v>
      </c>
      <c r="AE22" s="95">
        <f t="shared" si="29"/>
        <v>3</v>
      </c>
      <c r="AF22" s="95">
        <f t="shared" si="29"/>
        <v>3</v>
      </c>
      <c r="AG22" s="95">
        <f t="shared" si="29"/>
        <v>3</v>
      </c>
      <c r="AH22" s="95">
        <f t="shared" si="29"/>
        <v>3</v>
      </c>
      <c r="AI22" s="95">
        <f t="shared" si="29"/>
        <v>3</v>
      </c>
      <c r="AJ22" s="95">
        <f t="shared" si="29"/>
        <v>3</v>
      </c>
      <c r="AK22" s="95">
        <f t="shared" si="29"/>
        <v>3</v>
      </c>
      <c r="AL22" s="95">
        <f t="shared" si="29"/>
        <v>3</v>
      </c>
      <c r="AM22" s="95">
        <v>4</v>
      </c>
      <c r="AN22" s="95">
        <f t="shared" si="29"/>
        <v>4</v>
      </c>
      <c r="AO22" s="95">
        <f t="shared" si="29"/>
        <v>4</v>
      </c>
      <c r="AP22" s="95">
        <f t="shared" si="29"/>
        <v>4</v>
      </c>
      <c r="AQ22" s="95">
        <f t="shared" si="29"/>
        <v>4</v>
      </c>
      <c r="AR22" s="95">
        <f t="shared" si="29"/>
        <v>4</v>
      </c>
      <c r="AS22" s="95">
        <f t="shared" si="29"/>
        <v>4</v>
      </c>
      <c r="AT22" s="95">
        <f t="shared" si="29"/>
        <v>4</v>
      </c>
      <c r="AU22" s="95">
        <f t="shared" si="29"/>
        <v>4</v>
      </c>
      <c r="AV22" s="95">
        <f t="shared" si="29"/>
        <v>4</v>
      </c>
      <c r="AW22" s="95">
        <f t="shared" si="29"/>
        <v>4</v>
      </c>
      <c r="AX22" s="95">
        <f t="shared" si="29"/>
        <v>4</v>
      </c>
      <c r="AY22" s="95">
        <v>5</v>
      </c>
      <c r="AZ22" s="95">
        <f t="shared" si="29"/>
        <v>5</v>
      </c>
      <c r="BA22" s="95">
        <f t="shared" si="29"/>
        <v>5</v>
      </c>
      <c r="BB22" s="95">
        <f t="shared" si="29"/>
        <v>5</v>
      </c>
      <c r="BC22" s="95">
        <f t="shared" si="29"/>
        <v>5</v>
      </c>
      <c r="BD22" s="95">
        <f t="shared" si="29"/>
        <v>5</v>
      </c>
      <c r="BE22" s="95">
        <f t="shared" si="29"/>
        <v>5</v>
      </c>
      <c r="BF22" s="95">
        <f t="shared" si="29"/>
        <v>5</v>
      </c>
      <c r="BG22" s="95">
        <f t="shared" si="29"/>
        <v>5</v>
      </c>
      <c r="BH22" s="95">
        <f t="shared" si="29"/>
        <v>5</v>
      </c>
      <c r="BI22" s="95">
        <f t="shared" si="29"/>
        <v>5</v>
      </c>
      <c r="BJ22" s="95">
        <f t="shared" si="29"/>
        <v>5</v>
      </c>
      <c r="BK22" s="95">
        <v>6</v>
      </c>
      <c r="BL22" s="95">
        <f t="shared" si="29"/>
        <v>6</v>
      </c>
      <c r="BM22" s="95">
        <f t="shared" si="29"/>
        <v>6</v>
      </c>
      <c r="BN22" s="95">
        <f t="shared" si="29"/>
        <v>6</v>
      </c>
      <c r="BO22" s="95">
        <f t="shared" si="29"/>
        <v>6</v>
      </c>
      <c r="BP22" s="95">
        <f t="shared" ref="BP22:DR22" si="30">BO22</f>
        <v>6</v>
      </c>
      <c r="BQ22" s="95">
        <f t="shared" si="30"/>
        <v>6</v>
      </c>
      <c r="BR22" s="95">
        <f t="shared" si="30"/>
        <v>6</v>
      </c>
      <c r="BS22" s="95">
        <f t="shared" si="30"/>
        <v>6</v>
      </c>
      <c r="BT22" s="95">
        <f t="shared" si="30"/>
        <v>6</v>
      </c>
      <c r="BU22" s="95">
        <f t="shared" si="30"/>
        <v>6</v>
      </c>
      <c r="BV22" s="95">
        <f t="shared" si="30"/>
        <v>6</v>
      </c>
      <c r="BW22" s="95">
        <v>7</v>
      </c>
      <c r="BX22" s="95">
        <f t="shared" si="30"/>
        <v>7</v>
      </c>
      <c r="BY22" s="95">
        <f t="shared" si="30"/>
        <v>7</v>
      </c>
      <c r="BZ22" s="95">
        <f t="shared" si="30"/>
        <v>7</v>
      </c>
      <c r="CA22" s="95">
        <f t="shared" si="30"/>
        <v>7</v>
      </c>
      <c r="CB22" s="95">
        <f t="shared" si="30"/>
        <v>7</v>
      </c>
      <c r="CC22" s="95">
        <f t="shared" si="30"/>
        <v>7</v>
      </c>
      <c r="CD22" s="95">
        <f t="shared" si="30"/>
        <v>7</v>
      </c>
      <c r="CE22" s="95">
        <f t="shared" si="30"/>
        <v>7</v>
      </c>
      <c r="CF22" s="95">
        <f t="shared" si="30"/>
        <v>7</v>
      </c>
      <c r="CG22" s="95">
        <f t="shared" si="30"/>
        <v>7</v>
      </c>
      <c r="CH22" s="95">
        <f t="shared" si="30"/>
        <v>7</v>
      </c>
      <c r="CI22" s="95">
        <v>8</v>
      </c>
      <c r="CJ22" s="95">
        <f t="shared" si="30"/>
        <v>8</v>
      </c>
      <c r="CK22" s="95">
        <f t="shared" si="30"/>
        <v>8</v>
      </c>
      <c r="CL22" s="95">
        <f t="shared" si="30"/>
        <v>8</v>
      </c>
      <c r="CM22" s="95">
        <f t="shared" si="30"/>
        <v>8</v>
      </c>
      <c r="CN22" s="95">
        <f t="shared" si="30"/>
        <v>8</v>
      </c>
      <c r="CO22" s="95">
        <f t="shared" si="30"/>
        <v>8</v>
      </c>
      <c r="CP22" s="95">
        <f t="shared" si="30"/>
        <v>8</v>
      </c>
      <c r="CQ22" s="95">
        <f t="shared" si="30"/>
        <v>8</v>
      </c>
      <c r="CR22" s="95">
        <f t="shared" si="30"/>
        <v>8</v>
      </c>
      <c r="CS22" s="95">
        <f t="shared" si="30"/>
        <v>8</v>
      </c>
      <c r="CT22" s="95">
        <f t="shared" si="30"/>
        <v>8</v>
      </c>
      <c r="CU22" s="95">
        <v>9</v>
      </c>
      <c r="CV22" s="95">
        <f t="shared" si="30"/>
        <v>9</v>
      </c>
      <c r="CW22" s="95">
        <f t="shared" si="30"/>
        <v>9</v>
      </c>
      <c r="CX22" s="95">
        <f t="shared" si="30"/>
        <v>9</v>
      </c>
      <c r="CY22" s="95">
        <f t="shared" si="30"/>
        <v>9</v>
      </c>
      <c r="CZ22" s="95">
        <f t="shared" si="30"/>
        <v>9</v>
      </c>
      <c r="DA22" s="95">
        <f t="shared" si="30"/>
        <v>9</v>
      </c>
      <c r="DB22" s="95">
        <f t="shared" si="30"/>
        <v>9</v>
      </c>
      <c r="DC22" s="95">
        <f t="shared" si="30"/>
        <v>9</v>
      </c>
      <c r="DD22" s="95">
        <f t="shared" si="30"/>
        <v>9</v>
      </c>
      <c r="DE22" s="95">
        <f t="shared" si="30"/>
        <v>9</v>
      </c>
      <c r="DF22" s="95">
        <f t="shared" si="30"/>
        <v>9</v>
      </c>
      <c r="DG22" s="95">
        <v>10</v>
      </c>
      <c r="DH22" s="95">
        <f t="shared" si="30"/>
        <v>10</v>
      </c>
      <c r="DI22" s="95">
        <f t="shared" si="30"/>
        <v>10</v>
      </c>
      <c r="DJ22" s="95">
        <f t="shared" si="30"/>
        <v>10</v>
      </c>
      <c r="DK22" s="95">
        <f t="shared" si="30"/>
        <v>10</v>
      </c>
      <c r="DL22" s="95">
        <f t="shared" si="30"/>
        <v>10</v>
      </c>
      <c r="DM22" s="95">
        <f t="shared" si="30"/>
        <v>10</v>
      </c>
      <c r="DN22" s="95">
        <f t="shared" si="30"/>
        <v>10</v>
      </c>
      <c r="DO22" s="95">
        <f t="shared" si="30"/>
        <v>10</v>
      </c>
      <c r="DP22" s="95">
        <f t="shared" si="30"/>
        <v>10</v>
      </c>
      <c r="DQ22" s="95">
        <f t="shared" si="30"/>
        <v>10</v>
      </c>
      <c r="DR22" s="96">
        <f t="shared" si="30"/>
        <v>10</v>
      </c>
    </row>
    <row r="23" spans="1:122" s="7" customFormat="1" ht="18" customHeight="1" x14ac:dyDescent="0.3">
      <c r="A23" s="41" t="s">
        <v>95</v>
      </c>
      <c r="B23" s="49"/>
      <c r="C23" s="42">
        <f>SUM(C24:C25)</f>
        <v>2</v>
      </c>
      <c r="D23" s="42">
        <f t="shared" ref="D23:BO23" si="31">SUM(D24:D25)</f>
        <v>2</v>
      </c>
      <c r="E23" s="42">
        <f t="shared" si="31"/>
        <v>2</v>
      </c>
      <c r="F23" s="42">
        <f t="shared" si="31"/>
        <v>2</v>
      </c>
      <c r="G23" s="42">
        <f t="shared" si="31"/>
        <v>2</v>
      </c>
      <c r="H23" s="42">
        <f t="shared" si="31"/>
        <v>2</v>
      </c>
      <c r="I23" s="42">
        <f t="shared" si="31"/>
        <v>2</v>
      </c>
      <c r="J23" s="42">
        <f t="shared" si="31"/>
        <v>2</v>
      </c>
      <c r="K23" s="42">
        <f t="shared" si="31"/>
        <v>2</v>
      </c>
      <c r="L23" s="42">
        <f t="shared" si="31"/>
        <v>2</v>
      </c>
      <c r="M23" s="42">
        <f t="shared" si="31"/>
        <v>2</v>
      </c>
      <c r="N23" s="42">
        <f t="shared" si="31"/>
        <v>2</v>
      </c>
      <c r="O23" s="42">
        <f t="shared" si="31"/>
        <v>3</v>
      </c>
      <c r="P23" s="42">
        <f t="shared" si="31"/>
        <v>3</v>
      </c>
      <c r="Q23" s="42">
        <f t="shared" si="31"/>
        <v>3</v>
      </c>
      <c r="R23" s="42">
        <f t="shared" si="31"/>
        <v>3</v>
      </c>
      <c r="S23" s="42">
        <f t="shared" si="31"/>
        <v>3</v>
      </c>
      <c r="T23" s="42">
        <f t="shared" si="31"/>
        <v>3</v>
      </c>
      <c r="U23" s="42">
        <f t="shared" si="31"/>
        <v>3</v>
      </c>
      <c r="V23" s="42">
        <f t="shared" si="31"/>
        <v>3</v>
      </c>
      <c r="W23" s="42">
        <f t="shared" si="31"/>
        <v>3</v>
      </c>
      <c r="X23" s="42">
        <f t="shared" si="31"/>
        <v>3</v>
      </c>
      <c r="Y23" s="42">
        <f t="shared" si="31"/>
        <v>3</v>
      </c>
      <c r="Z23" s="42">
        <f t="shared" si="31"/>
        <v>3</v>
      </c>
      <c r="AA23" s="42">
        <f t="shared" si="31"/>
        <v>4</v>
      </c>
      <c r="AB23" s="42">
        <f t="shared" si="31"/>
        <v>4</v>
      </c>
      <c r="AC23" s="42">
        <f t="shared" si="31"/>
        <v>4</v>
      </c>
      <c r="AD23" s="42">
        <f t="shared" si="31"/>
        <v>4</v>
      </c>
      <c r="AE23" s="42">
        <f t="shared" si="31"/>
        <v>4</v>
      </c>
      <c r="AF23" s="42">
        <f t="shared" si="31"/>
        <v>4</v>
      </c>
      <c r="AG23" s="42">
        <f t="shared" si="31"/>
        <v>4</v>
      </c>
      <c r="AH23" s="42">
        <f t="shared" si="31"/>
        <v>4</v>
      </c>
      <c r="AI23" s="42">
        <f t="shared" si="31"/>
        <v>4</v>
      </c>
      <c r="AJ23" s="42">
        <f t="shared" si="31"/>
        <v>4</v>
      </c>
      <c r="AK23" s="42">
        <f t="shared" si="31"/>
        <v>4</v>
      </c>
      <c r="AL23" s="42">
        <f t="shared" si="31"/>
        <v>4</v>
      </c>
      <c r="AM23" s="42">
        <f t="shared" si="31"/>
        <v>5</v>
      </c>
      <c r="AN23" s="42">
        <f t="shared" si="31"/>
        <v>5</v>
      </c>
      <c r="AO23" s="42">
        <f t="shared" si="31"/>
        <v>5</v>
      </c>
      <c r="AP23" s="42">
        <f t="shared" si="31"/>
        <v>5</v>
      </c>
      <c r="AQ23" s="42">
        <f t="shared" si="31"/>
        <v>5</v>
      </c>
      <c r="AR23" s="42">
        <f t="shared" si="31"/>
        <v>5</v>
      </c>
      <c r="AS23" s="42">
        <f t="shared" si="31"/>
        <v>5</v>
      </c>
      <c r="AT23" s="42">
        <f t="shared" si="31"/>
        <v>5</v>
      </c>
      <c r="AU23" s="42">
        <f t="shared" si="31"/>
        <v>5</v>
      </c>
      <c r="AV23" s="42">
        <f t="shared" si="31"/>
        <v>5</v>
      </c>
      <c r="AW23" s="42">
        <f t="shared" si="31"/>
        <v>5</v>
      </c>
      <c r="AX23" s="42">
        <f t="shared" si="31"/>
        <v>5</v>
      </c>
      <c r="AY23" s="42">
        <f t="shared" si="31"/>
        <v>6</v>
      </c>
      <c r="AZ23" s="42">
        <f t="shared" si="31"/>
        <v>6</v>
      </c>
      <c r="BA23" s="42">
        <f t="shared" si="31"/>
        <v>6</v>
      </c>
      <c r="BB23" s="42">
        <f t="shared" si="31"/>
        <v>6</v>
      </c>
      <c r="BC23" s="42">
        <f t="shared" si="31"/>
        <v>6</v>
      </c>
      <c r="BD23" s="42">
        <f t="shared" si="31"/>
        <v>6</v>
      </c>
      <c r="BE23" s="42">
        <f t="shared" si="31"/>
        <v>6</v>
      </c>
      <c r="BF23" s="42">
        <f t="shared" si="31"/>
        <v>6</v>
      </c>
      <c r="BG23" s="42">
        <f t="shared" si="31"/>
        <v>6</v>
      </c>
      <c r="BH23" s="42">
        <f t="shared" si="31"/>
        <v>6</v>
      </c>
      <c r="BI23" s="42">
        <f t="shared" si="31"/>
        <v>6</v>
      </c>
      <c r="BJ23" s="42">
        <f t="shared" si="31"/>
        <v>6</v>
      </c>
      <c r="BK23" s="42">
        <f t="shared" si="31"/>
        <v>6</v>
      </c>
      <c r="BL23" s="42">
        <f t="shared" si="31"/>
        <v>6</v>
      </c>
      <c r="BM23" s="42">
        <f t="shared" si="31"/>
        <v>6</v>
      </c>
      <c r="BN23" s="42">
        <f t="shared" si="31"/>
        <v>6</v>
      </c>
      <c r="BO23" s="42">
        <f t="shared" si="31"/>
        <v>6</v>
      </c>
      <c r="BP23" s="42">
        <f t="shared" ref="BP23:DR23" si="32">SUM(BP24:BP25)</f>
        <v>6</v>
      </c>
      <c r="BQ23" s="42">
        <f t="shared" si="32"/>
        <v>6</v>
      </c>
      <c r="BR23" s="42">
        <f t="shared" si="32"/>
        <v>6</v>
      </c>
      <c r="BS23" s="42">
        <f t="shared" si="32"/>
        <v>6</v>
      </c>
      <c r="BT23" s="42">
        <f t="shared" si="32"/>
        <v>6</v>
      </c>
      <c r="BU23" s="42">
        <f t="shared" si="32"/>
        <v>6</v>
      </c>
      <c r="BV23" s="42">
        <f t="shared" si="32"/>
        <v>6</v>
      </c>
      <c r="BW23" s="42">
        <f t="shared" si="32"/>
        <v>6</v>
      </c>
      <c r="BX23" s="42">
        <f t="shared" si="32"/>
        <v>6</v>
      </c>
      <c r="BY23" s="42">
        <f t="shared" si="32"/>
        <v>6</v>
      </c>
      <c r="BZ23" s="42">
        <f t="shared" si="32"/>
        <v>6</v>
      </c>
      <c r="CA23" s="42">
        <f t="shared" si="32"/>
        <v>6</v>
      </c>
      <c r="CB23" s="42">
        <f t="shared" si="32"/>
        <v>6</v>
      </c>
      <c r="CC23" s="42">
        <f t="shared" si="32"/>
        <v>6</v>
      </c>
      <c r="CD23" s="42">
        <f t="shared" si="32"/>
        <v>6</v>
      </c>
      <c r="CE23" s="42">
        <f t="shared" si="32"/>
        <v>6</v>
      </c>
      <c r="CF23" s="42">
        <f t="shared" si="32"/>
        <v>6</v>
      </c>
      <c r="CG23" s="42">
        <f t="shared" si="32"/>
        <v>6</v>
      </c>
      <c r="CH23" s="42">
        <f t="shared" si="32"/>
        <v>6</v>
      </c>
      <c r="CI23" s="42">
        <f t="shared" si="32"/>
        <v>6</v>
      </c>
      <c r="CJ23" s="42">
        <f t="shared" si="32"/>
        <v>6</v>
      </c>
      <c r="CK23" s="42">
        <f t="shared" si="32"/>
        <v>6</v>
      </c>
      <c r="CL23" s="42">
        <f t="shared" si="32"/>
        <v>6</v>
      </c>
      <c r="CM23" s="42">
        <f t="shared" si="32"/>
        <v>6</v>
      </c>
      <c r="CN23" s="42">
        <f t="shared" si="32"/>
        <v>6</v>
      </c>
      <c r="CO23" s="42">
        <f t="shared" si="32"/>
        <v>6</v>
      </c>
      <c r="CP23" s="42">
        <f t="shared" si="32"/>
        <v>6</v>
      </c>
      <c r="CQ23" s="42">
        <f t="shared" si="32"/>
        <v>6</v>
      </c>
      <c r="CR23" s="42">
        <f t="shared" si="32"/>
        <v>6</v>
      </c>
      <c r="CS23" s="42">
        <f t="shared" si="32"/>
        <v>6</v>
      </c>
      <c r="CT23" s="42">
        <f t="shared" si="32"/>
        <v>6</v>
      </c>
      <c r="CU23" s="42">
        <f t="shared" si="32"/>
        <v>6</v>
      </c>
      <c r="CV23" s="42">
        <f t="shared" si="32"/>
        <v>6</v>
      </c>
      <c r="CW23" s="42">
        <f t="shared" si="32"/>
        <v>6</v>
      </c>
      <c r="CX23" s="42">
        <f t="shared" si="32"/>
        <v>6</v>
      </c>
      <c r="CY23" s="42">
        <f t="shared" si="32"/>
        <v>6</v>
      </c>
      <c r="CZ23" s="42">
        <f t="shared" si="32"/>
        <v>6</v>
      </c>
      <c r="DA23" s="42">
        <f t="shared" si="32"/>
        <v>6</v>
      </c>
      <c r="DB23" s="42">
        <f t="shared" si="32"/>
        <v>6</v>
      </c>
      <c r="DC23" s="42">
        <f t="shared" si="32"/>
        <v>6</v>
      </c>
      <c r="DD23" s="42">
        <f t="shared" si="32"/>
        <v>6</v>
      </c>
      <c r="DE23" s="42">
        <f t="shared" si="32"/>
        <v>6</v>
      </c>
      <c r="DF23" s="42">
        <f t="shared" si="32"/>
        <v>6</v>
      </c>
      <c r="DG23" s="42">
        <f t="shared" si="32"/>
        <v>6</v>
      </c>
      <c r="DH23" s="42">
        <f t="shared" si="32"/>
        <v>6</v>
      </c>
      <c r="DI23" s="42">
        <f t="shared" si="32"/>
        <v>6</v>
      </c>
      <c r="DJ23" s="42">
        <f t="shared" si="32"/>
        <v>6</v>
      </c>
      <c r="DK23" s="42">
        <f t="shared" si="32"/>
        <v>6</v>
      </c>
      <c r="DL23" s="42">
        <f t="shared" si="32"/>
        <v>6</v>
      </c>
      <c r="DM23" s="42">
        <f t="shared" si="32"/>
        <v>6</v>
      </c>
      <c r="DN23" s="42">
        <f t="shared" si="32"/>
        <v>6</v>
      </c>
      <c r="DO23" s="42">
        <f t="shared" si="32"/>
        <v>6</v>
      </c>
      <c r="DP23" s="42">
        <f t="shared" si="32"/>
        <v>6</v>
      </c>
      <c r="DQ23" s="42">
        <f t="shared" si="32"/>
        <v>6</v>
      </c>
      <c r="DR23" s="43">
        <f t="shared" si="32"/>
        <v>6</v>
      </c>
    </row>
    <row r="24" spans="1:122" ht="18" customHeight="1" x14ac:dyDescent="0.3">
      <c r="A24" s="94" t="s">
        <v>96</v>
      </c>
      <c r="B24" s="128">
        <v>300000</v>
      </c>
      <c r="C24" s="95">
        <v>1</v>
      </c>
      <c r="D24" s="95">
        <f t="shared" ref="D24:BO24" si="33">C24</f>
        <v>1</v>
      </c>
      <c r="E24" s="95">
        <f t="shared" si="33"/>
        <v>1</v>
      </c>
      <c r="F24" s="95">
        <f t="shared" si="33"/>
        <v>1</v>
      </c>
      <c r="G24" s="95">
        <f t="shared" si="33"/>
        <v>1</v>
      </c>
      <c r="H24" s="95">
        <f t="shared" si="33"/>
        <v>1</v>
      </c>
      <c r="I24" s="95">
        <f t="shared" si="33"/>
        <v>1</v>
      </c>
      <c r="J24" s="95">
        <f t="shared" si="33"/>
        <v>1</v>
      </c>
      <c r="K24" s="95">
        <f t="shared" si="33"/>
        <v>1</v>
      </c>
      <c r="L24" s="95">
        <f t="shared" si="33"/>
        <v>1</v>
      </c>
      <c r="M24" s="95">
        <f t="shared" si="33"/>
        <v>1</v>
      </c>
      <c r="N24" s="95">
        <f t="shared" si="33"/>
        <v>1</v>
      </c>
      <c r="O24" s="95">
        <f t="shared" si="33"/>
        <v>1</v>
      </c>
      <c r="P24" s="95">
        <f t="shared" si="33"/>
        <v>1</v>
      </c>
      <c r="Q24" s="95">
        <f t="shared" si="33"/>
        <v>1</v>
      </c>
      <c r="R24" s="95">
        <f t="shared" si="33"/>
        <v>1</v>
      </c>
      <c r="S24" s="95">
        <f t="shared" si="33"/>
        <v>1</v>
      </c>
      <c r="T24" s="95">
        <f t="shared" si="33"/>
        <v>1</v>
      </c>
      <c r="U24" s="95">
        <f t="shared" si="33"/>
        <v>1</v>
      </c>
      <c r="V24" s="95">
        <f t="shared" si="33"/>
        <v>1</v>
      </c>
      <c r="W24" s="95">
        <f t="shared" si="33"/>
        <v>1</v>
      </c>
      <c r="X24" s="95">
        <f t="shared" si="33"/>
        <v>1</v>
      </c>
      <c r="Y24" s="95">
        <f t="shared" si="33"/>
        <v>1</v>
      </c>
      <c r="Z24" s="95">
        <f t="shared" si="33"/>
        <v>1</v>
      </c>
      <c r="AA24" s="95">
        <f t="shared" si="33"/>
        <v>1</v>
      </c>
      <c r="AB24" s="95">
        <f t="shared" si="33"/>
        <v>1</v>
      </c>
      <c r="AC24" s="95">
        <f t="shared" si="33"/>
        <v>1</v>
      </c>
      <c r="AD24" s="95">
        <f t="shared" si="33"/>
        <v>1</v>
      </c>
      <c r="AE24" s="95">
        <f t="shared" si="33"/>
        <v>1</v>
      </c>
      <c r="AF24" s="95">
        <f t="shared" si="33"/>
        <v>1</v>
      </c>
      <c r="AG24" s="95">
        <f t="shared" si="33"/>
        <v>1</v>
      </c>
      <c r="AH24" s="95">
        <f t="shared" si="33"/>
        <v>1</v>
      </c>
      <c r="AI24" s="95">
        <f t="shared" si="33"/>
        <v>1</v>
      </c>
      <c r="AJ24" s="95">
        <f t="shared" si="33"/>
        <v>1</v>
      </c>
      <c r="AK24" s="95">
        <f t="shared" si="33"/>
        <v>1</v>
      </c>
      <c r="AL24" s="95">
        <f t="shared" si="33"/>
        <v>1</v>
      </c>
      <c r="AM24" s="95">
        <f t="shared" si="33"/>
        <v>1</v>
      </c>
      <c r="AN24" s="95">
        <f t="shared" si="33"/>
        <v>1</v>
      </c>
      <c r="AO24" s="95">
        <f t="shared" si="33"/>
        <v>1</v>
      </c>
      <c r="AP24" s="95">
        <f t="shared" si="33"/>
        <v>1</v>
      </c>
      <c r="AQ24" s="95">
        <f t="shared" si="33"/>
        <v>1</v>
      </c>
      <c r="AR24" s="95">
        <f t="shared" si="33"/>
        <v>1</v>
      </c>
      <c r="AS24" s="95">
        <f t="shared" si="33"/>
        <v>1</v>
      </c>
      <c r="AT24" s="95">
        <f t="shared" si="33"/>
        <v>1</v>
      </c>
      <c r="AU24" s="95">
        <f t="shared" si="33"/>
        <v>1</v>
      </c>
      <c r="AV24" s="95">
        <f t="shared" si="33"/>
        <v>1</v>
      </c>
      <c r="AW24" s="95">
        <f t="shared" si="33"/>
        <v>1</v>
      </c>
      <c r="AX24" s="95">
        <f t="shared" si="33"/>
        <v>1</v>
      </c>
      <c r="AY24" s="95">
        <f t="shared" si="33"/>
        <v>1</v>
      </c>
      <c r="AZ24" s="95">
        <f t="shared" si="33"/>
        <v>1</v>
      </c>
      <c r="BA24" s="95">
        <f t="shared" si="33"/>
        <v>1</v>
      </c>
      <c r="BB24" s="95">
        <f t="shared" si="33"/>
        <v>1</v>
      </c>
      <c r="BC24" s="95">
        <f t="shared" si="33"/>
        <v>1</v>
      </c>
      <c r="BD24" s="95">
        <f t="shared" si="33"/>
        <v>1</v>
      </c>
      <c r="BE24" s="95">
        <f t="shared" si="33"/>
        <v>1</v>
      </c>
      <c r="BF24" s="95">
        <f t="shared" si="33"/>
        <v>1</v>
      </c>
      <c r="BG24" s="95">
        <f t="shared" si="33"/>
        <v>1</v>
      </c>
      <c r="BH24" s="95">
        <f t="shared" si="33"/>
        <v>1</v>
      </c>
      <c r="BI24" s="95">
        <f t="shared" si="33"/>
        <v>1</v>
      </c>
      <c r="BJ24" s="95">
        <f t="shared" si="33"/>
        <v>1</v>
      </c>
      <c r="BK24" s="95">
        <f t="shared" si="33"/>
        <v>1</v>
      </c>
      <c r="BL24" s="95">
        <f t="shared" si="33"/>
        <v>1</v>
      </c>
      <c r="BM24" s="95">
        <f t="shared" si="33"/>
        <v>1</v>
      </c>
      <c r="BN24" s="95">
        <f t="shared" si="33"/>
        <v>1</v>
      </c>
      <c r="BO24" s="95">
        <f t="shared" si="33"/>
        <v>1</v>
      </c>
      <c r="BP24" s="95">
        <f t="shared" ref="BP24:DR24" si="34">BO24</f>
        <v>1</v>
      </c>
      <c r="BQ24" s="95">
        <f t="shared" si="34"/>
        <v>1</v>
      </c>
      <c r="BR24" s="95">
        <f t="shared" si="34"/>
        <v>1</v>
      </c>
      <c r="BS24" s="95">
        <f t="shared" si="34"/>
        <v>1</v>
      </c>
      <c r="BT24" s="95">
        <f t="shared" si="34"/>
        <v>1</v>
      </c>
      <c r="BU24" s="95">
        <f t="shared" si="34"/>
        <v>1</v>
      </c>
      <c r="BV24" s="95">
        <f t="shared" si="34"/>
        <v>1</v>
      </c>
      <c r="BW24" s="95">
        <f t="shared" si="34"/>
        <v>1</v>
      </c>
      <c r="BX24" s="95">
        <f t="shared" si="34"/>
        <v>1</v>
      </c>
      <c r="BY24" s="95">
        <f t="shared" si="34"/>
        <v>1</v>
      </c>
      <c r="BZ24" s="95">
        <f t="shared" si="34"/>
        <v>1</v>
      </c>
      <c r="CA24" s="95">
        <f t="shared" si="34"/>
        <v>1</v>
      </c>
      <c r="CB24" s="95">
        <f t="shared" si="34"/>
        <v>1</v>
      </c>
      <c r="CC24" s="95">
        <f t="shared" si="34"/>
        <v>1</v>
      </c>
      <c r="CD24" s="95">
        <f t="shared" si="34"/>
        <v>1</v>
      </c>
      <c r="CE24" s="95">
        <f t="shared" si="34"/>
        <v>1</v>
      </c>
      <c r="CF24" s="95">
        <f t="shared" si="34"/>
        <v>1</v>
      </c>
      <c r="CG24" s="95">
        <f t="shared" si="34"/>
        <v>1</v>
      </c>
      <c r="CH24" s="95">
        <f t="shared" si="34"/>
        <v>1</v>
      </c>
      <c r="CI24" s="95">
        <f t="shared" si="34"/>
        <v>1</v>
      </c>
      <c r="CJ24" s="95">
        <f t="shared" si="34"/>
        <v>1</v>
      </c>
      <c r="CK24" s="95">
        <f t="shared" si="34"/>
        <v>1</v>
      </c>
      <c r="CL24" s="95">
        <f t="shared" si="34"/>
        <v>1</v>
      </c>
      <c r="CM24" s="95">
        <f t="shared" si="34"/>
        <v>1</v>
      </c>
      <c r="CN24" s="95">
        <f t="shared" si="34"/>
        <v>1</v>
      </c>
      <c r="CO24" s="95">
        <f t="shared" si="34"/>
        <v>1</v>
      </c>
      <c r="CP24" s="95">
        <f t="shared" si="34"/>
        <v>1</v>
      </c>
      <c r="CQ24" s="95">
        <f t="shared" si="34"/>
        <v>1</v>
      </c>
      <c r="CR24" s="95">
        <f t="shared" si="34"/>
        <v>1</v>
      </c>
      <c r="CS24" s="95">
        <f t="shared" si="34"/>
        <v>1</v>
      </c>
      <c r="CT24" s="95">
        <f t="shared" si="34"/>
        <v>1</v>
      </c>
      <c r="CU24" s="95">
        <f t="shared" si="34"/>
        <v>1</v>
      </c>
      <c r="CV24" s="95">
        <f t="shared" si="34"/>
        <v>1</v>
      </c>
      <c r="CW24" s="95">
        <f t="shared" si="34"/>
        <v>1</v>
      </c>
      <c r="CX24" s="95">
        <f t="shared" si="34"/>
        <v>1</v>
      </c>
      <c r="CY24" s="95">
        <f t="shared" si="34"/>
        <v>1</v>
      </c>
      <c r="CZ24" s="95">
        <f t="shared" si="34"/>
        <v>1</v>
      </c>
      <c r="DA24" s="95">
        <f t="shared" si="34"/>
        <v>1</v>
      </c>
      <c r="DB24" s="95">
        <f t="shared" si="34"/>
        <v>1</v>
      </c>
      <c r="DC24" s="95">
        <f t="shared" si="34"/>
        <v>1</v>
      </c>
      <c r="DD24" s="95">
        <f t="shared" si="34"/>
        <v>1</v>
      </c>
      <c r="DE24" s="95">
        <f t="shared" si="34"/>
        <v>1</v>
      </c>
      <c r="DF24" s="95">
        <f t="shared" si="34"/>
        <v>1</v>
      </c>
      <c r="DG24" s="95">
        <f t="shared" si="34"/>
        <v>1</v>
      </c>
      <c r="DH24" s="95">
        <f t="shared" si="34"/>
        <v>1</v>
      </c>
      <c r="DI24" s="95">
        <f t="shared" si="34"/>
        <v>1</v>
      </c>
      <c r="DJ24" s="95">
        <f t="shared" si="34"/>
        <v>1</v>
      </c>
      <c r="DK24" s="95">
        <f t="shared" si="34"/>
        <v>1</v>
      </c>
      <c r="DL24" s="95">
        <f t="shared" si="34"/>
        <v>1</v>
      </c>
      <c r="DM24" s="95">
        <f t="shared" si="34"/>
        <v>1</v>
      </c>
      <c r="DN24" s="95">
        <f t="shared" si="34"/>
        <v>1</v>
      </c>
      <c r="DO24" s="95">
        <f t="shared" si="34"/>
        <v>1</v>
      </c>
      <c r="DP24" s="95">
        <f t="shared" si="34"/>
        <v>1</v>
      </c>
      <c r="DQ24" s="95">
        <f t="shared" si="34"/>
        <v>1</v>
      </c>
      <c r="DR24" s="96">
        <f t="shared" si="34"/>
        <v>1</v>
      </c>
    </row>
    <row r="25" spans="1:122" ht="18" customHeight="1" x14ac:dyDescent="0.3">
      <c r="A25" s="94" t="s">
        <v>97</v>
      </c>
      <c r="B25" s="128">
        <v>75000</v>
      </c>
      <c r="C25" s="95">
        <v>1</v>
      </c>
      <c r="D25" s="95">
        <f t="shared" ref="D25:BO25" si="35">C25</f>
        <v>1</v>
      </c>
      <c r="E25" s="95">
        <f t="shared" si="35"/>
        <v>1</v>
      </c>
      <c r="F25" s="95">
        <f t="shared" si="35"/>
        <v>1</v>
      </c>
      <c r="G25" s="95">
        <f t="shared" si="35"/>
        <v>1</v>
      </c>
      <c r="H25" s="95">
        <f t="shared" si="35"/>
        <v>1</v>
      </c>
      <c r="I25" s="95">
        <f t="shared" si="35"/>
        <v>1</v>
      </c>
      <c r="J25" s="95">
        <f t="shared" si="35"/>
        <v>1</v>
      </c>
      <c r="K25" s="95">
        <f t="shared" si="35"/>
        <v>1</v>
      </c>
      <c r="L25" s="95">
        <f t="shared" si="35"/>
        <v>1</v>
      </c>
      <c r="M25" s="95">
        <f t="shared" si="35"/>
        <v>1</v>
      </c>
      <c r="N25" s="95">
        <f t="shared" si="35"/>
        <v>1</v>
      </c>
      <c r="O25" s="95">
        <v>2</v>
      </c>
      <c r="P25" s="95">
        <f t="shared" si="35"/>
        <v>2</v>
      </c>
      <c r="Q25" s="95">
        <f t="shared" si="35"/>
        <v>2</v>
      </c>
      <c r="R25" s="95">
        <f t="shared" si="35"/>
        <v>2</v>
      </c>
      <c r="S25" s="95">
        <f t="shared" si="35"/>
        <v>2</v>
      </c>
      <c r="T25" s="95">
        <f t="shared" si="35"/>
        <v>2</v>
      </c>
      <c r="U25" s="95">
        <f t="shared" si="35"/>
        <v>2</v>
      </c>
      <c r="V25" s="95">
        <f t="shared" si="35"/>
        <v>2</v>
      </c>
      <c r="W25" s="95">
        <f t="shared" si="35"/>
        <v>2</v>
      </c>
      <c r="X25" s="95">
        <f t="shared" si="35"/>
        <v>2</v>
      </c>
      <c r="Y25" s="95">
        <f t="shared" si="35"/>
        <v>2</v>
      </c>
      <c r="Z25" s="95">
        <f t="shared" si="35"/>
        <v>2</v>
      </c>
      <c r="AA25" s="95">
        <v>3</v>
      </c>
      <c r="AB25" s="95">
        <f t="shared" si="35"/>
        <v>3</v>
      </c>
      <c r="AC25" s="95">
        <f t="shared" si="35"/>
        <v>3</v>
      </c>
      <c r="AD25" s="95">
        <f t="shared" si="35"/>
        <v>3</v>
      </c>
      <c r="AE25" s="95">
        <f t="shared" si="35"/>
        <v>3</v>
      </c>
      <c r="AF25" s="95">
        <f t="shared" si="35"/>
        <v>3</v>
      </c>
      <c r="AG25" s="95">
        <f t="shared" si="35"/>
        <v>3</v>
      </c>
      <c r="AH25" s="95">
        <f t="shared" si="35"/>
        <v>3</v>
      </c>
      <c r="AI25" s="95">
        <f t="shared" si="35"/>
        <v>3</v>
      </c>
      <c r="AJ25" s="95">
        <f t="shared" si="35"/>
        <v>3</v>
      </c>
      <c r="AK25" s="95">
        <f t="shared" si="35"/>
        <v>3</v>
      </c>
      <c r="AL25" s="95">
        <f t="shared" si="35"/>
        <v>3</v>
      </c>
      <c r="AM25" s="95">
        <v>4</v>
      </c>
      <c r="AN25" s="95">
        <f t="shared" si="35"/>
        <v>4</v>
      </c>
      <c r="AO25" s="95">
        <f t="shared" si="35"/>
        <v>4</v>
      </c>
      <c r="AP25" s="95">
        <f t="shared" si="35"/>
        <v>4</v>
      </c>
      <c r="AQ25" s="95">
        <f t="shared" si="35"/>
        <v>4</v>
      </c>
      <c r="AR25" s="95">
        <f t="shared" si="35"/>
        <v>4</v>
      </c>
      <c r="AS25" s="95">
        <f t="shared" si="35"/>
        <v>4</v>
      </c>
      <c r="AT25" s="95">
        <f t="shared" si="35"/>
        <v>4</v>
      </c>
      <c r="AU25" s="95">
        <f t="shared" si="35"/>
        <v>4</v>
      </c>
      <c r="AV25" s="95">
        <f t="shared" si="35"/>
        <v>4</v>
      </c>
      <c r="AW25" s="95">
        <f t="shared" si="35"/>
        <v>4</v>
      </c>
      <c r="AX25" s="95">
        <f t="shared" si="35"/>
        <v>4</v>
      </c>
      <c r="AY25" s="95">
        <v>5</v>
      </c>
      <c r="AZ25" s="95">
        <f t="shared" si="35"/>
        <v>5</v>
      </c>
      <c r="BA25" s="95">
        <f t="shared" si="35"/>
        <v>5</v>
      </c>
      <c r="BB25" s="95">
        <f t="shared" si="35"/>
        <v>5</v>
      </c>
      <c r="BC25" s="95">
        <f t="shared" si="35"/>
        <v>5</v>
      </c>
      <c r="BD25" s="95">
        <f t="shared" si="35"/>
        <v>5</v>
      </c>
      <c r="BE25" s="95">
        <f t="shared" si="35"/>
        <v>5</v>
      </c>
      <c r="BF25" s="95">
        <f t="shared" si="35"/>
        <v>5</v>
      </c>
      <c r="BG25" s="95">
        <f t="shared" si="35"/>
        <v>5</v>
      </c>
      <c r="BH25" s="95">
        <f t="shared" si="35"/>
        <v>5</v>
      </c>
      <c r="BI25" s="95">
        <f t="shared" si="35"/>
        <v>5</v>
      </c>
      <c r="BJ25" s="95">
        <f t="shared" si="35"/>
        <v>5</v>
      </c>
      <c r="BK25" s="95">
        <f t="shared" si="35"/>
        <v>5</v>
      </c>
      <c r="BL25" s="95">
        <f t="shared" si="35"/>
        <v>5</v>
      </c>
      <c r="BM25" s="95">
        <f t="shared" si="35"/>
        <v>5</v>
      </c>
      <c r="BN25" s="95">
        <f t="shared" si="35"/>
        <v>5</v>
      </c>
      <c r="BO25" s="95">
        <f t="shared" si="35"/>
        <v>5</v>
      </c>
      <c r="BP25" s="95">
        <f t="shared" ref="BP25:DR25" si="36">BO25</f>
        <v>5</v>
      </c>
      <c r="BQ25" s="95">
        <f t="shared" si="36"/>
        <v>5</v>
      </c>
      <c r="BR25" s="95">
        <f t="shared" si="36"/>
        <v>5</v>
      </c>
      <c r="BS25" s="95">
        <f t="shared" si="36"/>
        <v>5</v>
      </c>
      <c r="BT25" s="95">
        <f t="shared" si="36"/>
        <v>5</v>
      </c>
      <c r="BU25" s="95">
        <f t="shared" si="36"/>
        <v>5</v>
      </c>
      <c r="BV25" s="95">
        <f t="shared" si="36"/>
        <v>5</v>
      </c>
      <c r="BW25" s="95">
        <f t="shared" si="36"/>
        <v>5</v>
      </c>
      <c r="BX25" s="95">
        <f t="shared" si="36"/>
        <v>5</v>
      </c>
      <c r="BY25" s="95">
        <f t="shared" si="36"/>
        <v>5</v>
      </c>
      <c r="BZ25" s="95">
        <f t="shared" si="36"/>
        <v>5</v>
      </c>
      <c r="CA25" s="95">
        <f t="shared" si="36"/>
        <v>5</v>
      </c>
      <c r="CB25" s="95">
        <f t="shared" si="36"/>
        <v>5</v>
      </c>
      <c r="CC25" s="95">
        <f t="shared" si="36"/>
        <v>5</v>
      </c>
      <c r="CD25" s="95">
        <f t="shared" si="36"/>
        <v>5</v>
      </c>
      <c r="CE25" s="95">
        <f t="shared" si="36"/>
        <v>5</v>
      </c>
      <c r="CF25" s="95">
        <f t="shared" si="36"/>
        <v>5</v>
      </c>
      <c r="CG25" s="95">
        <f t="shared" si="36"/>
        <v>5</v>
      </c>
      <c r="CH25" s="95">
        <f t="shared" si="36"/>
        <v>5</v>
      </c>
      <c r="CI25" s="95">
        <f t="shared" si="36"/>
        <v>5</v>
      </c>
      <c r="CJ25" s="95">
        <f t="shared" si="36"/>
        <v>5</v>
      </c>
      <c r="CK25" s="95">
        <f t="shared" si="36"/>
        <v>5</v>
      </c>
      <c r="CL25" s="95">
        <f t="shared" si="36"/>
        <v>5</v>
      </c>
      <c r="CM25" s="95">
        <f t="shared" si="36"/>
        <v>5</v>
      </c>
      <c r="CN25" s="95">
        <f t="shared" si="36"/>
        <v>5</v>
      </c>
      <c r="CO25" s="95">
        <f t="shared" si="36"/>
        <v>5</v>
      </c>
      <c r="CP25" s="95">
        <f t="shared" si="36"/>
        <v>5</v>
      </c>
      <c r="CQ25" s="95">
        <f t="shared" si="36"/>
        <v>5</v>
      </c>
      <c r="CR25" s="95">
        <f t="shared" si="36"/>
        <v>5</v>
      </c>
      <c r="CS25" s="95">
        <f t="shared" si="36"/>
        <v>5</v>
      </c>
      <c r="CT25" s="95">
        <f t="shared" si="36"/>
        <v>5</v>
      </c>
      <c r="CU25" s="95">
        <f t="shared" si="36"/>
        <v>5</v>
      </c>
      <c r="CV25" s="95">
        <f t="shared" si="36"/>
        <v>5</v>
      </c>
      <c r="CW25" s="95">
        <f t="shared" si="36"/>
        <v>5</v>
      </c>
      <c r="CX25" s="95">
        <f t="shared" si="36"/>
        <v>5</v>
      </c>
      <c r="CY25" s="95">
        <f t="shared" si="36"/>
        <v>5</v>
      </c>
      <c r="CZ25" s="95">
        <f t="shared" si="36"/>
        <v>5</v>
      </c>
      <c r="DA25" s="95">
        <f t="shared" si="36"/>
        <v>5</v>
      </c>
      <c r="DB25" s="95">
        <f t="shared" si="36"/>
        <v>5</v>
      </c>
      <c r="DC25" s="95">
        <f t="shared" si="36"/>
        <v>5</v>
      </c>
      <c r="DD25" s="95">
        <f t="shared" si="36"/>
        <v>5</v>
      </c>
      <c r="DE25" s="95">
        <f t="shared" si="36"/>
        <v>5</v>
      </c>
      <c r="DF25" s="95">
        <f t="shared" si="36"/>
        <v>5</v>
      </c>
      <c r="DG25" s="95">
        <f t="shared" si="36"/>
        <v>5</v>
      </c>
      <c r="DH25" s="95">
        <f t="shared" si="36"/>
        <v>5</v>
      </c>
      <c r="DI25" s="95">
        <f t="shared" si="36"/>
        <v>5</v>
      </c>
      <c r="DJ25" s="95">
        <f t="shared" si="36"/>
        <v>5</v>
      </c>
      <c r="DK25" s="95">
        <f t="shared" si="36"/>
        <v>5</v>
      </c>
      <c r="DL25" s="95">
        <f t="shared" si="36"/>
        <v>5</v>
      </c>
      <c r="DM25" s="95">
        <f t="shared" si="36"/>
        <v>5</v>
      </c>
      <c r="DN25" s="95">
        <f t="shared" si="36"/>
        <v>5</v>
      </c>
      <c r="DO25" s="95">
        <f t="shared" si="36"/>
        <v>5</v>
      </c>
      <c r="DP25" s="95">
        <f t="shared" si="36"/>
        <v>5</v>
      </c>
      <c r="DQ25" s="95">
        <f t="shared" si="36"/>
        <v>5</v>
      </c>
      <c r="DR25" s="96">
        <f t="shared" si="36"/>
        <v>5</v>
      </c>
    </row>
    <row r="26" spans="1:122" s="7" customFormat="1" ht="18" customHeight="1" x14ac:dyDescent="0.3">
      <c r="A26" s="41" t="s">
        <v>98</v>
      </c>
      <c r="B26" s="49"/>
      <c r="C26" s="42">
        <f t="shared" ref="C26:BN26" si="37">SUM(C27:C30)</f>
        <v>2</v>
      </c>
      <c r="D26" s="42">
        <f t="shared" si="37"/>
        <v>2</v>
      </c>
      <c r="E26" s="42">
        <f t="shared" si="37"/>
        <v>2</v>
      </c>
      <c r="F26" s="42">
        <f t="shared" si="37"/>
        <v>2</v>
      </c>
      <c r="G26" s="42">
        <f t="shared" si="37"/>
        <v>2</v>
      </c>
      <c r="H26" s="42">
        <f t="shared" si="37"/>
        <v>2</v>
      </c>
      <c r="I26" s="42">
        <f t="shared" si="37"/>
        <v>2</v>
      </c>
      <c r="J26" s="42">
        <f t="shared" si="37"/>
        <v>2</v>
      </c>
      <c r="K26" s="42">
        <f t="shared" si="37"/>
        <v>2</v>
      </c>
      <c r="L26" s="42">
        <f t="shared" si="37"/>
        <v>2</v>
      </c>
      <c r="M26" s="42">
        <f t="shared" si="37"/>
        <v>2</v>
      </c>
      <c r="N26" s="42">
        <f t="shared" si="37"/>
        <v>2</v>
      </c>
      <c r="O26" s="42">
        <f t="shared" si="37"/>
        <v>2</v>
      </c>
      <c r="P26" s="42">
        <f t="shared" si="37"/>
        <v>2</v>
      </c>
      <c r="Q26" s="42">
        <f t="shared" si="37"/>
        <v>3</v>
      </c>
      <c r="R26" s="42">
        <f t="shared" si="37"/>
        <v>3</v>
      </c>
      <c r="S26" s="42">
        <f t="shared" si="37"/>
        <v>3</v>
      </c>
      <c r="T26" s="42">
        <f t="shared" si="37"/>
        <v>3</v>
      </c>
      <c r="U26" s="42">
        <f t="shared" si="37"/>
        <v>3</v>
      </c>
      <c r="V26" s="42">
        <f t="shared" si="37"/>
        <v>3</v>
      </c>
      <c r="W26" s="42">
        <f t="shared" si="37"/>
        <v>3</v>
      </c>
      <c r="X26" s="42">
        <f t="shared" si="37"/>
        <v>3</v>
      </c>
      <c r="Y26" s="42">
        <f t="shared" si="37"/>
        <v>3</v>
      </c>
      <c r="Z26" s="42">
        <f t="shared" si="37"/>
        <v>3</v>
      </c>
      <c r="AA26" s="42">
        <f t="shared" si="37"/>
        <v>4</v>
      </c>
      <c r="AB26" s="42">
        <f t="shared" si="37"/>
        <v>4</v>
      </c>
      <c r="AC26" s="42">
        <f t="shared" si="37"/>
        <v>5</v>
      </c>
      <c r="AD26" s="42">
        <f t="shared" si="37"/>
        <v>5</v>
      </c>
      <c r="AE26" s="42">
        <f t="shared" si="37"/>
        <v>5</v>
      </c>
      <c r="AF26" s="42">
        <f t="shared" si="37"/>
        <v>5</v>
      </c>
      <c r="AG26" s="42">
        <f t="shared" si="37"/>
        <v>5</v>
      </c>
      <c r="AH26" s="42">
        <f t="shared" si="37"/>
        <v>5</v>
      </c>
      <c r="AI26" s="42">
        <f t="shared" si="37"/>
        <v>5</v>
      </c>
      <c r="AJ26" s="42">
        <f t="shared" si="37"/>
        <v>5</v>
      </c>
      <c r="AK26" s="42">
        <f t="shared" si="37"/>
        <v>5</v>
      </c>
      <c r="AL26" s="42">
        <f t="shared" si="37"/>
        <v>5</v>
      </c>
      <c r="AM26" s="42">
        <f t="shared" si="37"/>
        <v>5</v>
      </c>
      <c r="AN26" s="42">
        <f t="shared" si="37"/>
        <v>5</v>
      </c>
      <c r="AO26" s="42">
        <f t="shared" si="37"/>
        <v>5</v>
      </c>
      <c r="AP26" s="42">
        <f t="shared" si="37"/>
        <v>5</v>
      </c>
      <c r="AQ26" s="42">
        <f t="shared" si="37"/>
        <v>5</v>
      </c>
      <c r="AR26" s="42">
        <f t="shared" si="37"/>
        <v>5</v>
      </c>
      <c r="AS26" s="42">
        <f t="shared" si="37"/>
        <v>5</v>
      </c>
      <c r="AT26" s="42">
        <f t="shared" si="37"/>
        <v>5</v>
      </c>
      <c r="AU26" s="42">
        <f t="shared" si="37"/>
        <v>5</v>
      </c>
      <c r="AV26" s="42">
        <f t="shared" si="37"/>
        <v>5</v>
      </c>
      <c r="AW26" s="42">
        <f t="shared" si="37"/>
        <v>5</v>
      </c>
      <c r="AX26" s="42">
        <f t="shared" si="37"/>
        <v>5</v>
      </c>
      <c r="AY26" s="42">
        <f t="shared" si="37"/>
        <v>6</v>
      </c>
      <c r="AZ26" s="42">
        <f t="shared" si="37"/>
        <v>6</v>
      </c>
      <c r="BA26" s="42">
        <f t="shared" si="37"/>
        <v>6</v>
      </c>
      <c r="BB26" s="42">
        <f t="shared" si="37"/>
        <v>6</v>
      </c>
      <c r="BC26" s="42">
        <f t="shared" si="37"/>
        <v>6</v>
      </c>
      <c r="BD26" s="42">
        <f t="shared" si="37"/>
        <v>6</v>
      </c>
      <c r="BE26" s="42">
        <f t="shared" si="37"/>
        <v>6</v>
      </c>
      <c r="BF26" s="42">
        <f t="shared" si="37"/>
        <v>6</v>
      </c>
      <c r="BG26" s="42">
        <f t="shared" si="37"/>
        <v>6</v>
      </c>
      <c r="BH26" s="42">
        <f t="shared" si="37"/>
        <v>6</v>
      </c>
      <c r="BI26" s="42">
        <f t="shared" si="37"/>
        <v>6</v>
      </c>
      <c r="BJ26" s="42">
        <f t="shared" si="37"/>
        <v>6</v>
      </c>
      <c r="BK26" s="42">
        <f t="shared" si="37"/>
        <v>6</v>
      </c>
      <c r="BL26" s="42">
        <f t="shared" si="37"/>
        <v>6</v>
      </c>
      <c r="BM26" s="42">
        <f t="shared" si="37"/>
        <v>6</v>
      </c>
      <c r="BN26" s="42">
        <f t="shared" si="37"/>
        <v>6</v>
      </c>
      <c r="BO26" s="42">
        <f t="shared" ref="BO26:DQ26" si="38">SUM(BO27:BO30)</f>
        <v>6</v>
      </c>
      <c r="BP26" s="42">
        <f t="shared" si="38"/>
        <v>6</v>
      </c>
      <c r="BQ26" s="42">
        <f t="shared" si="38"/>
        <v>6</v>
      </c>
      <c r="BR26" s="42">
        <f t="shared" si="38"/>
        <v>6</v>
      </c>
      <c r="BS26" s="42">
        <f t="shared" si="38"/>
        <v>6</v>
      </c>
      <c r="BT26" s="42">
        <f t="shared" si="38"/>
        <v>6</v>
      </c>
      <c r="BU26" s="42">
        <f t="shared" si="38"/>
        <v>6</v>
      </c>
      <c r="BV26" s="42">
        <f t="shared" si="38"/>
        <v>6</v>
      </c>
      <c r="BW26" s="42">
        <f t="shared" si="38"/>
        <v>6</v>
      </c>
      <c r="BX26" s="42">
        <f t="shared" si="38"/>
        <v>6</v>
      </c>
      <c r="BY26" s="42">
        <f t="shared" si="38"/>
        <v>6</v>
      </c>
      <c r="BZ26" s="42">
        <f t="shared" si="38"/>
        <v>6</v>
      </c>
      <c r="CA26" s="42">
        <f t="shared" si="38"/>
        <v>6</v>
      </c>
      <c r="CB26" s="42">
        <f t="shared" si="38"/>
        <v>6</v>
      </c>
      <c r="CC26" s="42">
        <f t="shared" si="38"/>
        <v>6</v>
      </c>
      <c r="CD26" s="42">
        <f t="shared" si="38"/>
        <v>6</v>
      </c>
      <c r="CE26" s="42">
        <f t="shared" si="38"/>
        <v>6</v>
      </c>
      <c r="CF26" s="42">
        <f t="shared" si="38"/>
        <v>6</v>
      </c>
      <c r="CG26" s="42">
        <f t="shared" si="38"/>
        <v>6</v>
      </c>
      <c r="CH26" s="42">
        <f t="shared" si="38"/>
        <v>6</v>
      </c>
      <c r="CI26" s="42">
        <f t="shared" si="38"/>
        <v>6</v>
      </c>
      <c r="CJ26" s="42">
        <f t="shared" si="38"/>
        <v>6</v>
      </c>
      <c r="CK26" s="42">
        <f t="shared" si="38"/>
        <v>6</v>
      </c>
      <c r="CL26" s="42">
        <f t="shared" si="38"/>
        <v>6</v>
      </c>
      <c r="CM26" s="42">
        <f t="shared" si="38"/>
        <v>6</v>
      </c>
      <c r="CN26" s="42">
        <f t="shared" si="38"/>
        <v>6</v>
      </c>
      <c r="CO26" s="42">
        <f t="shared" si="38"/>
        <v>6</v>
      </c>
      <c r="CP26" s="42">
        <f t="shared" si="38"/>
        <v>6</v>
      </c>
      <c r="CQ26" s="42">
        <f t="shared" si="38"/>
        <v>6</v>
      </c>
      <c r="CR26" s="42">
        <f t="shared" si="38"/>
        <v>6</v>
      </c>
      <c r="CS26" s="42">
        <f t="shared" si="38"/>
        <v>6</v>
      </c>
      <c r="CT26" s="42">
        <f t="shared" si="38"/>
        <v>6</v>
      </c>
      <c r="CU26" s="42">
        <f t="shared" si="38"/>
        <v>6</v>
      </c>
      <c r="CV26" s="42">
        <f t="shared" si="38"/>
        <v>6</v>
      </c>
      <c r="CW26" s="42">
        <f t="shared" si="38"/>
        <v>6</v>
      </c>
      <c r="CX26" s="42">
        <f t="shared" si="38"/>
        <v>6</v>
      </c>
      <c r="CY26" s="42">
        <f t="shared" si="38"/>
        <v>6</v>
      </c>
      <c r="CZ26" s="42">
        <f t="shared" si="38"/>
        <v>6</v>
      </c>
      <c r="DA26" s="42">
        <f t="shared" si="38"/>
        <v>6</v>
      </c>
      <c r="DB26" s="42">
        <f t="shared" si="38"/>
        <v>6</v>
      </c>
      <c r="DC26" s="42">
        <f t="shared" si="38"/>
        <v>6</v>
      </c>
      <c r="DD26" s="42">
        <f t="shared" si="38"/>
        <v>6</v>
      </c>
      <c r="DE26" s="42">
        <f t="shared" si="38"/>
        <v>6</v>
      </c>
      <c r="DF26" s="42">
        <f t="shared" si="38"/>
        <v>6</v>
      </c>
      <c r="DG26" s="42">
        <f t="shared" si="38"/>
        <v>6</v>
      </c>
      <c r="DH26" s="42">
        <f t="shared" si="38"/>
        <v>6</v>
      </c>
      <c r="DI26" s="42">
        <f t="shared" si="38"/>
        <v>6</v>
      </c>
      <c r="DJ26" s="42">
        <f t="shared" si="38"/>
        <v>6</v>
      </c>
      <c r="DK26" s="42">
        <f t="shared" si="38"/>
        <v>6</v>
      </c>
      <c r="DL26" s="42">
        <f t="shared" si="38"/>
        <v>6</v>
      </c>
      <c r="DM26" s="42">
        <f t="shared" si="38"/>
        <v>6</v>
      </c>
      <c r="DN26" s="42">
        <f t="shared" si="38"/>
        <v>6</v>
      </c>
      <c r="DO26" s="42">
        <f t="shared" si="38"/>
        <v>6</v>
      </c>
      <c r="DP26" s="42">
        <f t="shared" si="38"/>
        <v>6</v>
      </c>
      <c r="DQ26" s="42">
        <f t="shared" si="38"/>
        <v>6</v>
      </c>
      <c r="DR26" s="43">
        <f>SUM(DR27:DR30)</f>
        <v>6</v>
      </c>
    </row>
    <row r="27" spans="1:122" ht="18" customHeight="1" x14ac:dyDescent="0.3">
      <c r="A27" s="94" t="s">
        <v>99</v>
      </c>
      <c r="B27" s="128">
        <v>300000</v>
      </c>
      <c r="C27" s="95">
        <v>1</v>
      </c>
      <c r="D27" s="95">
        <f t="shared" ref="D27:BO27" si="39">C27</f>
        <v>1</v>
      </c>
      <c r="E27" s="95">
        <f t="shared" si="39"/>
        <v>1</v>
      </c>
      <c r="F27" s="95">
        <f t="shared" si="39"/>
        <v>1</v>
      </c>
      <c r="G27" s="95">
        <f t="shared" si="39"/>
        <v>1</v>
      </c>
      <c r="H27" s="95">
        <f t="shared" si="39"/>
        <v>1</v>
      </c>
      <c r="I27" s="95">
        <f t="shared" si="39"/>
        <v>1</v>
      </c>
      <c r="J27" s="95">
        <f t="shared" si="39"/>
        <v>1</v>
      </c>
      <c r="K27" s="95">
        <f t="shared" si="39"/>
        <v>1</v>
      </c>
      <c r="L27" s="95">
        <f t="shared" si="39"/>
        <v>1</v>
      </c>
      <c r="M27" s="95">
        <f t="shared" si="39"/>
        <v>1</v>
      </c>
      <c r="N27" s="95">
        <f t="shared" si="39"/>
        <v>1</v>
      </c>
      <c r="O27" s="95">
        <f t="shared" si="39"/>
        <v>1</v>
      </c>
      <c r="P27" s="95">
        <f t="shared" si="39"/>
        <v>1</v>
      </c>
      <c r="Q27" s="95">
        <f t="shared" si="39"/>
        <v>1</v>
      </c>
      <c r="R27" s="95">
        <f t="shared" si="39"/>
        <v>1</v>
      </c>
      <c r="S27" s="95">
        <f t="shared" si="39"/>
        <v>1</v>
      </c>
      <c r="T27" s="95">
        <f t="shared" si="39"/>
        <v>1</v>
      </c>
      <c r="U27" s="95">
        <f t="shared" si="39"/>
        <v>1</v>
      </c>
      <c r="V27" s="95">
        <f t="shared" si="39"/>
        <v>1</v>
      </c>
      <c r="W27" s="95">
        <f t="shared" si="39"/>
        <v>1</v>
      </c>
      <c r="X27" s="95">
        <f t="shared" si="39"/>
        <v>1</v>
      </c>
      <c r="Y27" s="95">
        <f t="shared" si="39"/>
        <v>1</v>
      </c>
      <c r="Z27" s="95">
        <f t="shared" si="39"/>
        <v>1</v>
      </c>
      <c r="AA27" s="95">
        <f t="shared" si="39"/>
        <v>1</v>
      </c>
      <c r="AB27" s="95">
        <f t="shared" si="39"/>
        <v>1</v>
      </c>
      <c r="AC27" s="95">
        <f t="shared" si="39"/>
        <v>1</v>
      </c>
      <c r="AD27" s="95">
        <f t="shared" si="39"/>
        <v>1</v>
      </c>
      <c r="AE27" s="95">
        <f t="shared" si="39"/>
        <v>1</v>
      </c>
      <c r="AF27" s="95">
        <f t="shared" si="39"/>
        <v>1</v>
      </c>
      <c r="AG27" s="95">
        <f t="shared" si="39"/>
        <v>1</v>
      </c>
      <c r="AH27" s="95">
        <f t="shared" si="39"/>
        <v>1</v>
      </c>
      <c r="AI27" s="95">
        <f t="shared" si="39"/>
        <v>1</v>
      </c>
      <c r="AJ27" s="95">
        <f t="shared" si="39"/>
        <v>1</v>
      </c>
      <c r="AK27" s="95">
        <f t="shared" si="39"/>
        <v>1</v>
      </c>
      <c r="AL27" s="95">
        <f t="shared" si="39"/>
        <v>1</v>
      </c>
      <c r="AM27" s="95">
        <f t="shared" si="39"/>
        <v>1</v>
      </c>
      <c r="AN27" s="95">
        <f t="shared" si="39"/>
        <v>1</v>
      </c>
      <c r="AO27" s="95">
        <f t="shared" si="39"/>
        <v>1</v>
      </c>
      <c r="AP27" s="95">
        <f t="shared" si="39"/>
        <v>1</v>
      </c>
      <c r="AQ27" s="95">
        <f t="shared" si="39"/>
        <v>1</v>
      </c>
      <c r="AR27" s="95">
        <f t="shared" si="39"/>
        <v>1</v>
      </c>
      <c r="AS27" s="95">
        <f t="shared" si="39"/>
        <v>1</v>
      </c>
      <c r="AT27" s="95">
        <f t="shared" si="39"/>
        <v>1</v>
      </c>
      <c r="AU27" s="95">
        <f t="shared" si="39"/>
        <v>1</v>
      </c>
      <c r="AV27" s="95">
        <f t="shared" si="39"/>
        <v>1</v>
      </c>
      <c r="AW27" s="95">
        <f t="shared" si="39"/>
        <v>1</v>
      </c>
      <c r="AX27" s="95">
        <f t="shared" si="39"/>
        <v>1</v>
      </c>
      <c r="AY27" s="95">
        <f t="shared" si="39"/>
        <v>1</v>
      </c>
      <c r="AZ27" s="95">
        <f t="shared" si="39"/>
        <v>1</v>
      </c>
      <c r="BA27" s="95">
        <f t="shared" si="39"/>
        <v>1</v>
      </c>
      <c r="BB27" s="95">
        <f t="shared" si="39"/>
        <v>1</v>
      </c>
      <c r="BC27" s="95">
        <f t="shared" si="39"/>
        <v>1</v>
      </c>
      <c r="BD27" s="95">
        <f t="shared" si="39"/>
        <v>1</v>
      </c>
      <c r="BE27" s="95">
        <f t="shared" si="39"/>
        <v>1</v>
      </c>
      <c r="BF27" s="95">
        <f t="shared" si="39"/>
        <v>1</v>
      </c>
      <c r="BG27" s="95">
        <f t="shared" si="39"/>
        <v>1</v>
      </c>
      <c r="BH27" s="95">
        <f t="shared" si="39"/>
        <v>1</v>
      </c>
      <c r="BI27" s="95">
        <f t="shared" si="39"/>
        <v>1</v>
      </c>
      <c r="BJ27" s="95">
        <f t="shared" si="39"/>
        <v>1</v>
      </c>
      <c r="BK27" s="95">
        <f t="shared" si="39"/>
        <v>1</v>
      </c>
      <c r="BL27" s="95">
        <f t="shared" si="39"/>
        <v>1</v>
      </c>
      <c r="BM27" s="95">
        <f t="shared" si="39"/>
        <v>1</v>
      </c>
      <c r="BN27" s="95">
        <f t="shared" si="39"/>
        <v>1</v>
      </c>
      <c r="BO27" s="95">
        <f t="shared" si="39"/>
        <v>1</v>
      </c>
      <c r="BP27" s="95">
        <f t="shared" ref="BP27:DR27" si="40">BO27</f>
        <v>1</v>
      </c>
      <c r="BQ27" s="95">
        <f t="shared" si="40"/>
        <v>1</v>
      </c>
      <c r="BR27" s="95">
        <f t="shared" si="40"/>
        <v>1</v>
      </c>
      <c r="BS27" s="95">
        <f t="shared" si="40"/>
        <v>1</v>
      </c>
      <c r="BT27" s="95">
        <f t="shared" si="40"/>
        <v>1</v>
      </c>
      <c r="BU27" s="95">
        <f t="shared" si="40"/>
        <v>1</v>
      </c>
      <c r="BV27" s="95">
        <f t="shared" si="40"/>
        <v>1</v>
      </c>
      <c r="BW27" s="95">
        <f t="shared" si="40"/>
        <v>1</v>
      </c>
      <c r="BX27" s="95">
        <f t="shared" si="40"/>
        <v>1</v>
      </c>
      <c r="BY27" s="95">
        <f t="shared" si="40"/>
        <v>1</v>
      </c>
      <c r="BZ27" s="95">
        <f t="shared" si="40"/>
        <v>1</v>
      </c>
      <c r="CA27" s="95">
        <f t="shared" si="40"/>
        <v>1</v>
      </c>
      <c r="CB27" s="95">
        <f t="shared" si="40"/>
        <v>1</v>
      </c>
      <c r="CC27" s="95">
        <f t="shared" si="40"/>
        <v>1</v>
      </c>
      <c r="CD27" s="95">
        <f t="shared" si="40"/>
        <v>1</v>
      </c>
      <c r="CE27" s="95">
        <f t="shared" si="40"/>
        <v>1</v>
      </c>
      <c r="CF27" s="95">
        <f t="shared" si="40"/>
        <v>1</v>
      </c>
      <c r="CG27" s="95">
        <f t="shared" si="40"/>
        <v>1</v>
      </c>
      <c r="CH27" s="95">
        <f t="shared" si="40"/>
        <v>1</v>
      </c>
      <c r="CI27" s="95">
        <f t="shared" si="40"/>
        <v>1</v>
      </c>
      <c r="CJ27" s="95">
        <f t="shared" si="40"/>
        <v>1</v>
      </c>
      <c r="CK27" s="95">
        <f t="shared" si="40"/>
        <v>1</v>
      </c>
      <c r="CL27" s="95">
        <f t="shared" si="40"/>
        <v>1</v>
      </c>
      <c r="CM27" s="95">
        <f t="shared" si="40"/>
        <v>1</v>
      </c>
      <c r="CN27" s="95">
        <f t="shared" si="40"/>
        <v>1</v>
      </c>
      <c r="CO27" s="95">
        <f t="shared" si="40"/>
        <v>1</v>
      </c>
      <c r="CP27" s="95">
        <f t="shared" si="40"/>
        <v>1</v>
      </c>
      <c r="CQ27" s="95">
        <f t="shared" si="40"/>
        <v>1</v>
      </c>
      <c r="CR27" s="95">
        <f t="shared" si="40"/>
        <v>1</v>
      </c>
      <c r="CS27" s="95">
        <f t="shared" si="40"/>
        <v>1</v>
      </c>
      <c r="CT27" s="95">
        <f t="shared" si="40"/>
        <v>1</v>
      </c>
      <c r="CU27" s="95">
        <f t="shared" si="40"/>
        <v>1</v>
      </c>
      <c r="CV27" s="95">
        <f t="shared" si="40"/>
        <v>1</v>
      </c>
      <c r="CW27" s="95">
        <f t="shared" si="40"/>
        <v>1</v>
      </c>
      <c r="CX27" s="95">
        <f t="shared" si="40"/>
        <v>1</v>
      </c>
      <c r="CY27" s="95">
        <f t="shared" si="40"/>
        <v>1</v>
      </c>
      <c r="CZ27" s="95">
        <f t="shared" si="40"/>
        <v>1</v>
      </c>
      <c r="DA27" s="95">
        <f t="shared" si="40"/>
        <v>1</v>
      </c>
      <c r="DB27" s="95">
        <f t="shared" si="40"/>
        <v>1</v>
      </c>
      <c r="DC27" s="95">
        <f t="shared" si="40"/>
        <v>1</v>
      </c>
      <c r="DD27" s="95">
        <f t="shared" si="40"/>
        <v>1</v>
      </c>
      <c r="DE27" s="95">
        <f t="shared" si="40"/>
        <v>1</v>
      </c>
      <c r="DF27" s="95">
        <f t="shared" si="40"/>
        <v>1</v>
      </c>
      <c r="DG27" s="95">
        <f t="shared" si="40"/>
        <v>1</v>
      </c>
      <c r="DH27" s="95">
        <f t="shared" si="40"/>
        <v>1</v>
      </c>
      <c r="DI27" s="95">
        <f t="shared" si="40"/>
        <v>1</v>
      </c>
      <c r="DJ27" s="95">
        <f t="shared" si="40"/>
        <v>1</v>
      </c>
      <c r="DK27" s="95">
        <f t="shared" si="40"/>
        <v>1</v>
      </c>
      <c r="DL27" s="95">
        <f t="shared" si="40"/>
        <v>1</v>
      </c>
      <c r="DM27" s="95">
        <f t="shared" si="40"/>
        <v>1</v>
      </c>
      <c r="DN27" s="95">
        <f t="shared" si="40"/>
        <v>1</v>
      </c>
      <c r="DO27" s="95">
        <f t="shared" si="40"/>
        <v>1</v>
      </c>
      <c r="DP27" s="95">
        <f t="shared" si="40"/>
        <v>1</v>
      </c>
      <c r="DQ27" s="95">
        <f t="shared" si="40"/>
        <v>1</v>
      </c>
      <c r="DR27" s="96">
        <f t="shared" si="40"/>
        <v>1</v>
      </c>
    </row>
    <row r="28" spans="1:122" ht="18" customHeight="1" x14ac:dyDescent="0.3">
      <c r="A28" s="94" t="s">
        <v>100</v>
      </c>
      <c r="B28" s="128">
        <v>80000</v>
      </c>
      <c r="C28" s="95">
        <v>1</v>
      </c>
      <c r="D28" s="95">
        <f t="shared" ref="D28:BO28" si="41">C28</f>
        <v>1</v>
      </c>
      <c r="E28" s="95">
        <f t="shared" si="41"/>
        <v>1</v>
      </c>
      <c r="F28" s="95">
        <f t="shared" si="41"/>
        <v>1</v>
      </c>
      <c r="G28" s="95">
        <f t="shared" si="41"/>
        <v>1</v>
      </c>
      <c r="H28" s="95">
        <f t="shared" si="41"/>
        <v>1</v>
      </c>
      <c r="I28" s="95">
        <f t="shared" si="41"/>
        <v>1</v>
      </c>
      <c r="J28" s="95">
        <f t="shared" si="41"/>
        <v>1</v>
      </c>
      <c r="K28" s="95">
        <f t="shared" si="41"/>
        <v>1</v>
      </c>
      <c r="L28" s="95">
        <f t="shared" si="41"/>
        <v>1</v>
      </c>
      <c r="M28" s="95">
        <f t="shared" si="41"/>
        <v>1</v>
      </c>
      <c r="N28" s="95">
        <f t="shared" si="41"/>
        <v>1</v>
      </c>
      <c r="O28" s="95">
        <f t="shared" si="41"/>
        <v>1</v>
      </c>
      <c r="P28" s="95">
        <f t="shared" si="41"/>
        <v>1</v>
      </c>
      <c r="Q28" s="95">
        <f t="shared" si="41"/>
        <v>1</v>
      </c>
      <c r="R28" s="95">
        <f t="shared" si="41"/>
        <v>1</v>
      </c>
      <c r="S28" s="95">
        <f t="shared" si="41"/>
        <v>1</v>
      </c>
      <c r="T28" s="95">
        <f t="shared" si="41"/>
        <v>1</v>
      </c>
      <c r="U28" s="95">
        <f t="shared" si="41"/>
        <v>1</v>
      </c>
      <c r="V28" s="95">
        <f t="shared" si="41"/>
        <v>1</v>
      </c>
      <c r="W28" s="95">
        <f t="shared" si="41"/>
        <v>1</v>
      </c>
      <c r="X28" s="95">
        <f t="shared" si="41"/>
        <v>1</v>
      </c>
      <c r="Y28" s="95">
        <f t="shared" si="41"/>
        <v>1</v>
      </c>
      <c r="Z28" s="95">
        <f t="shared" si="41"/>
        <v>1</v>
      </c>
      <c r="AA28" s="95">
        <v>2</v>
      </c>
      <c r="AB28" s="95">
        <f t="shared" si="41"/>
        <v>2</v>
      </c>
      <c r="AC28" s="95">
        <f t="shared" si="41"/>
        <v>2</v>
      </c>
      <c r="AD28" s="95">
        <f t="shared" si="41"/>
        <v>2</v>
      </c>
      <c r="AE28" s="95">
        <f t="shared" si="41"/>
        <v>2</v>
      </c>
      <c r="AF28" s="95">
        <f t="shared" si="41"/>
        <v>2</v>
      </c>
      <c r="AG28" s="95">
        <f t="shared" si="41"/>
        <v>2</v>
      </c>
      <c r="AH28" s="95">
        <f t="shared" si="41"/>
        <v>2</v>
      </c>
      <c r="AI28" s="95">
        <f t="shared" si="41"/>
        <v>2</v>
      </c>
      <c r="AJ28" s="95">
        <f t="shared" si="41"/>
        <v>2</v>
      </c>
      <c r="AK28" s="95">
        <f t="shared" si="41"/>
        <v>2</v>
      </c>
      <c r="AL28" s="95">
        <f t="shared" si="41"/>
        <v>2</v>
      </c>
      <c r="AM28" s="95">
        <f t="shared" si="41"/>
        <v>2</v>
      </c>
      <c r="AN28" s="95">
        <f t="shared" si="41"/>
        <v>2</v>
      </c>
      <c r="AO28" s="95">
        <f t="shared" si="41"/>
        <v>2</v>
      </c>
      <c r="AP28" s="95">
        <f t="shared" si="41"/>
        <v>2</v>
      </c>
      <c r="AQ28" s="95">
        <f t="shared" si="41"/>
        <v>2</v>
      </c>
      <c r="AR28" s="95">
        <f t="shared" si="41"/>
        <v>2</v>
      </c>
      <c r="AS28" s="95">
        <f t="shared" si="41"/>
        <v>2</v>
      </c>
      <c r="AT28" s="95">
        <f t="shared" si="41"/>
        <v>2</v>
      </c>
      <c r="AU28" s="95">
        <f t="shared" si="41"/>
        <v>2</v>
      </c>
      <c r="AV28" s="95">
        <f t="shared" si="41"/>
        <v>2</v>
      </c>
      <c r="AW28" s="95">
        <f t="shared" si="41"/>
        <v>2</v>
      </c>
      <c r="AX28" s="95">
        <f t="shared" si="41"/>
        <v>2</v>
      </c>
      <c r="AY28" s="95">
        <v>3</v>
      </c>
      <c r="AZ28" s="95">
        <f t="shared" si="41"/>
        <v>3</v>
      </c>
      <c r="BA28" s="95">
        <f t="shared" si="41"/>
        <v>3</v>
      </c>
      <c r="BB28" s="95">
        <f t="shared" si="41"/>
        <v>3</v>
      </c>
      <c r="BC28" s="95">
        <f t="shared" si="41"/>
        <v>3</v>
      </c>
      <c r="BD28" s="95">
        <f t="shared" si="41"/>
        <v>3</v>
      </c>
      <c r="BE28" s="95">
        <f t="shared" si="41"/>
        <v>3</v>
      </c>
      <c r="BF28" s="95">
        <f t="shared" si="41"/>
        <v>3</v>
      </c>
      <c r="BG28" s="95">
        <f t="shared" si="41"/>
        <v>3</v>
      </c>
      <c r="BH28" s="95">
        <f t="shared" si="41"/>
        <v>3</v>
      </c>
      <c r="BI28" s="95">
        <f t="shared" si="41"/>
        <v>3</v>
      </c>
      <c r="BJ28" s="95">
        <f t="shared" si="41"/>
        <v>3</v>
      </c>
      <c r="BK28" s="95">
        <f t="shared" si="41"/>
        <v>3</v>
      </c>
      <c r="BL28" s="95">
        <f t="shared" si="41"/>
        <v>3</v>
      </c>
      <c r="BM28" s="95">
        <f t="shared" si="41"/>
        <v>3</v>
      </c>
      <c r="BN28" s="95">
        <f t="shared" si="41"/>
        <v>3</v>
      </c>
      <c r="BO28" s="95">
        <f t="shared" si="41"/>
        <v>3</v>
      </c>
      <c r="BP28" s="95">
        <f t="shared" ref="BP28:DR28" si="42">BO28</f>
        <v>3</v>
      </c>
      <c r="BQ28" s="95">
        <f t="shared" si="42"/>
        <v>3</v>
      </c>
      <c r="BR28" s="95">
        <f t="shared" si="42"/>
        <v>3</v>
      </c>
      <c r="BS28" s="95">
        <f t="shared" si="42"/>
        <v>3</v>
      </c>
      <c r="BT28" s="95">
        <f t="shared" si="42"/>
        <v>3</v>
      </c>
      <c r="BU28" s="95">
        <f t="shared" si="42"/>
        <v>3</v>
      </c>
      <c r="BV28" s="95">
        <f t="shared" si="42"/>
        <v>3</v>
      </c>
      <c r="BW28" s="95">
        <f t="shared" si="42"/>
        <v>3</v>
      </c>
      <c r="BX28" s="95">
        <f t="shared" si="42"/>
        <v>3</v>
      </c>
      <c r="BY28" s="95">
        <f t="shared" si="42"/>
        <v>3</v>
      </c>
      <c r="BZ28" s="95">
        <f t="shared" si="42"/>
        <v>3</v>
      </c>
      <c r="CA28" s="95">
        <f t="shared" si="42"/>
        <v>3</v>
      </c>
      <c r="CB28" s="95">
        <f t="shared" si="42"/>
        <v>3</v>
      </c>
      <c r="CC28" s="95">
        <f t="shared" si="42"/>
        <v>3</v>
      </c>
      <c r="CD28" s="95">
        <f t="shared" si="42"/>
        <v>3</v>
      </c>
      <c r="CE28" s="95">
        <f t="shared" si="42"/>
        <v>3</v>
      </c>
      <c r="CF28" s="95">
        <f t="shared" si="42"/>
        <v>3</v>
      </c>
      <c r="CG28" s="95">
        <f t="shared" si="42"/>
        <v>3</v>
      </c>
      <c r="CH28" s="95">
        <f t="shared" si="42"/>
        <v>3</v>
      </c>
      <c r="CI28" s="95">
        <f t="shared" si="42"/>
        <v>3</v>
      </c>
      <c r="CJ28" s="95">
        <f t="shared" si="42"/>
        <v>3</v>
      </c>
      <c r="CK28" s="95">
        <f t="shared" si="42"/>
        <v>3</v>
      </c>
      <c r="CL28" s="95">
        <f t="shared" si="42"/>
        <v>3</v>
      </c>
      <c r="CM28" s="95">
        <f t="shared" si="42"/>
        <v>3</v>
      </c>
      <c r="CN28" s="95">
        <f t="shared" si="42"/>
        <v>3</v>
      </c>
      <c r="CO28" s="95">
        <f t="shared" si="42"/>
        <v>3</v>
      </c>
      <c r="CP28" s="95">
        <f t="shared" si="42"/>
        <v>3</v>
      </c>
      <c r="CQ28" s="95">
        <f t="shared" si="42"/>
        <v>3</v>
      </c>
      <c r="CR28" s="95">
        <f t="shared" si="42"/>
        <v>3</v>
      </c>
      <c r="CS28" s="95">
        <f t="shared" si="42"/>
        <v>3</v>
      </c>
      <c r="CT28" s="95">
        <f t="shared" si="42"/>
        <v>3</v>
      </c>
      <c r="CU28" s="95">
        <f t="shared" si="42"/>
        <v>3</v>
      </c>
      <c r="CV28" s="95">
        <f t="shared" si="42"/>
        <v>3</v>
      </c>
      <c r="CW28" s="95">
        <f t="shared" si="42"/>
        <v>3</v>
      </c>
      <c r="CX28" s="95">
        <f t="shared" si="42"/>
        <v>3</v>
      </c>
      <c r="CY28" s="95">
        <f t="shared" si="42"/>
        <v>3</v>
      </c>
      <c r="CZ28" s="95">
        <f t="shared" si="42"/>
        <v>3</v>
      </c>
      <c r="DA28" s="95">
        <f t="shared" si="42"/>
        <v>3</v>
      </c>
      <c r="DB28" s="95">
        <f t="shared" si="42"/>
        <v>3</v>
      </c>
      <c r="DC28" s="95">
        <f t="shared" si="42"/>
        <v>3</v>
      </c>
      <c r="DD28" s="95">
        <f t="shared" si="42"/>
        <v>3</v>
      </c>
      <c r="DE28" s="95">
        <f t="shared" si="42"/>
        <v>3</v>
      </c>
      <c r="DF28" s="95">
        <f t="shared" si="42"/>
        <v>3</v>
      </c>
      <c r="DG28" s="95">
        <f t="shared" si="42"/>
        <v>3</v>
      </c>
      <c r="DH28" s="95">
        <f t="shared" si="42"/>
        <v>3</v>
      </c>
      <c r="DI28" s="95">
        <f t="shared" si="42"/>
        <v>3</v>
      </c>
      <c r="DJ28" s="95">
        <f t="shared" si="42"/>
        <v>3</v>
      </c>
      <c r="DK28" s="95">
        <f t="shared" si="42"/>
        <v>3</v>
      </c>
      <c r="DL28" s="95">
        <f t="shared" si="42"/>
        <v>3</v>
      </c>
      <c r="DM28" s="95">
        <f t="shared" si="42"/>
        <v>3</v>
      </c>
      <c r="DN28" s="95">
        <f t="shared" si="42"/>
        <v>3</v>
      </c>
      <c r="DO28" s="95">
        <f t="shared" si="42"/>
        <v>3</v>
      </c>
      <c r="DP28" s="95">
        <f t="shared" si="42"/>
        <v>3</v>
      </c>
      <c r="DQ28" s="95">
        <f t="shared" si="42"/>
        <v>3</v>
      </c>
      <c r="DR28" s="96">
        <f t="shared" si="42"/>
        <v>3</v>
      </c>
    </row>
    <row r="29" spans="1:122" ht="18" customHeight="1" x14ac:dyDescent="0.3">
      <c r="A29" s="94" t="s">
        <v>101</v>
      </c>
      <c r="B29" s="128">
        <v>75000</v>
      </c>
      <c r="C29" s="95">
        <v>0</v>
      </c>
      <c r="D29" s="95">
        <f t="shared" ref="D29:BO29" si="43">C29</f>
        <v>0</v>
      </c>
      <c r="E29" s="95">
        <f t="shared" si="43"/>
        <v>0</v>
      </c>
      <c r="F29" s="95">
        <f t="shared" si="43"/>
        <v>0</v>
      </c>
      <c r="G29" s="95">
        <f t="shared" si="43"/>
        <v>0</v>
      </c>
      <c r="H29" s="95">
        <f t="shared" si="43"/>
        <v>0</v>
      </c>
      <c r="I29" s="95">
        <f t="shared" si="43"/>
        <v>0</v>
      </c>
      <c r="J29" s="95">
        <f t="shared" si="43"/>
        <v>0</v>
      </c>
      <c r="K29" s="95">
        <f t="shared" si="43"/>
        <v>0</v>
      </c>
      <c r="L29" s="95">
        <f t="shared" si="43"/>
        <v>0</v>
      </c>
      <c r="M29" s="95">
        <f t="shared" si="43"/>
        <v>0</v>
      </c>
      <c r="N29" s="95">
        <f t="shared" si="43"/>
        <v>0</v>
      </c>
      <c r="O29" s="95">
        <f t="shared" si="43"/>
        <v>0</v>
      </c>
      <c r="P29" s="95">
        <f t="shared" si="43"/>
        <v>0</v>
      </c>
      <c r="Q29" s="95">
        <f t="shared" si="43"/>
        <v>0</v>
      </c>
      <c r="R29" s="95">
        <f t="shared" si="43"/>
        <v>0</v>
      </c>
      <c r="S29" s="95">
        <f t="shared" si="43"/>
        <v>0</v>
      </c>
      <c r="T29" s="95">
        <f t="shared" si="43"/>
        <v>0</v>
      </c>
      <c r="U29" s="95">
        <f t="shared" si="43"/>
        <v>0</v>
      </c>
      <c r="V29" s="95">
        <f t="shared" si="43"/>
        <v>0</v>
      </c>
      <c r="W29" s="95">
        <f t="shared" si="43"/>
        <v>0</v>
      </c>
      <c r="X29" s="95">
        <f t="shared" si="43"/>
        <v>0</v>
      </c>
      <c r="Y29" s="95">
        <f t="shared" si="43"/>
        <v>0</v>
      </c>
      <c r="Z29" s="95">
        <f t="shared" si="43"/>
        <v>0</v>
      </c>
      <c r="AA29" s="95">
        <f t="shared" si="43"/>
        <v>0</v>
      </c>
      <c r="AB29" s="95">
        <f t="shared" si="43"/>
        <v>0</v>
      </c>
      <c r="AC29" s="95">
        <v>1</v>
      </c>
      <c r="AD29" s="95">
        <f t="shared" si="43"/>
        <v>1</v>
      </c>
      <c r="AE29" s="95">
        <f t="shared" si="43"/>
        <v>1</v>
      </c>
      <c r="AF29" s="95">
        <f t="shared" si="43"/>
        <v>1</v>
      </c>
      <c r="AG29" s="95">
        <f t="shared" si="43"/>
        <v>1</v>
      </c>
      <c r="AH29" s="95">
        <f t="shared" si="43"/>
        <v>1</v>
      </c>
      <c r="AI29" s="95">
        <f t="shared" si="43"/>
        <v>1</v>
      </c>
      <c r="AJ29" s="95">
        <f t="shared" si="43"/>
        <v>1</v>
      </c>
      <c r="AK29" s="95">
        <f t="shared" si="43"/>
        <v>1</v>
      </c>
      <c r="AL29" s="95">
        <f t="shared" si="43"/>
        <v>1</v>
      </c>
      <c r="AM29" s="95">
        <f t="shared" si="43"/>
        <v>1</v>
      </c>
      <c r="AN29" s="95">
        <f t="shared" si="43"/>
        <v>1</v>
      </c>
      <c r="AO29" s="95">
        <f t="shared" si="43"/>
        <v>1</v>
      </c>
      <c r="AP29" s="95">
        <f t="shared" si="43"/>
        <v>1</v>
      </c>
      <c r="AQ29" s="95">
        <f t="shared" si="43"/>
        <v>1</v>
      </c>
      <c r="AR29" s="95">
        <f t="shared" si="43"/>
        <v>1</v>
      </c>
      <c r="AS29" s="95">
        <f t="shared" si="43"/>
        <v>1</v>
      </c>
      <c r="AT29" s="95">
        <f t="shared" si="43"/>
        <v>1</v>
      </c>
      <c r="AU29" s="95">
        <f t="shared" si="43"/>
        <v>1</v>
      </c>
      <c r="AV29" s="95">
        <f t="shared" si="43"/>
        <v>1</v>
      </c>
      <c r="AW29" s="95">
        <f t="shared" si="43"/>
        <v>1</v>
      </c>
      <c r="AX29" s="95">
        <f t="shared" si="43"/>
        <v>1</v>
      </c>
      <c r="AY29" s="95">
        <f t="shared" si="43"/>
        <v>1</v>
      </c>
      <c r="AZ29" s="95">
        <f t="shared" si="43"/>
        <v>1</v>
      </c>
      <c r="BA29" s="95">
        <f t="shared" si="43"/>
        <v>1</v>
      </c>
      <c r="BB29" s="95">
        <f t="shared" si="43"/>
        <v>1</v>
      </c>
      <c r="BC29" s="95">
        <f t="shared" si="43"/>
        <v>1</v>
      </c>
      <c r="BD29" s="95">
        <f t="shared" si="43"/>
        <v>1</v>
      </c>
      <c r="BE29" s="95">
        <f t="shared" si="43"/>
        <v>1</v>
      </c>
      <c r="BF29" s="95">
        <f t="shared" si="43"/>
        <v>1</v>
      </c>
      <c r="BG29" s="95">
        <f t="shared" si="43"/>
        <v>1</v>
      </c>
      <c r="BH29" s="95">
        <f t="shared" si="43"/>
        <v>1</v>
      </c>
      <c r="BI29" s="95">
        <f t="shared" si="43"/>
        <v>1</v>
      </c>
      <c r="BJ29" s="95">
        <f t="shared" si="43"/>
        <v>1</v>
      </c>
      <c r="BK29" s="95">
        <f t="shared" si="43"/>
        <v>1</v>
      </c>
      <c r="BL29" s="95">
        <f t="shared" si="43"/>
        <v>1</v>
      </c>
      <c r="BM29" s="95">
        <f t="shared" si="43"/>
        <v>1</v>
      </c>
      <c r="BN29" s="95">
        <f t="shared" si="43"/>
        <v>1</v>
      </c>
      <c r="BO29" s="95">
        <f t="shared" si="43"/>
        <v>1</v>
      </c>
      <c r="BP29" s="95">
        <f t="shared" ref="BP29:DR29" si="44">BO29</f>
        <v>1</v>
      </c>
      <c r="BQ29" s="95">
        <f t="shared" si="44"/>
        <v>1</v>
      </c>
      <c r="BR29" s="95">
        <f t="shared" si="44"/>
        <v>1</v>
      </c>
      <c r="BS29" s="95">
        <f t="shared" si="44"/>
        <v>1</v>
      </c>
      <c r="BT29" s="95">
        <f t="shared" si="44"/>
        <v>1</v>
      </c>
      <c r="BU29" s="95">
        <f t="shared" si="44"/>
        <v>1</v>
      </c>
      <c r="BV29" s="95">
        <f t="shared" si="44"/>
        <v>1</v>
      </c>
      <c r="BW29" s="95">
        <f t="shared" si="44"/>
        <v>1</v>
      </c>
      <c r="BX29" s="95">
        <f t="shared" si="44"/>
        <v>1</v>
      </c>
      <c r="BY29" s="95">
        <f t="shared" si="44"/>
        <v>1</v>
      </c>
      <c r="BZ29" s="95">
        <f t="shared" si="44"/>
        <v>1</v>
      </c>
      <c r="CA29" s="95">
        <f t="shared" si="44"/>
        <v>1</v>
      </c>
      <c r="CB29" s="95">
        <f t="shared" si="44"/>
        <v>1</v>
      </c>
      <c r="CC29" s="95">
        <f t="shared" si="44"/>
        <v>1</v>
      </c>
      <c r="CD29" s="95">
        <f t="shared" si="44"/>
        <v>1</v>
      </c>
      <c r="CE29" s="95">
        <f t="shared" si="44"/>
        <v>1</v>
      </c>
      <c r="CF29" s="95">
        <f t="shared" si="44"/>
        <v>1</v>
      </c>
      <c r="CG29" s="95">
        <f t="shared" si="44"/>
        <v>1</v>
      </c>
      <c r="CH29" s="95">
        <f t="shared" si="44"/>
        <v>1</v>
      </c>
      <c r="CI29" s="95">
        <f t="shared" si="44"/>
        <v>1</v>
      </c>
      <c r="CJ29" s="95">
        <f t="shared" si="44"/>
        <v>1</v>
      </c>
      <c r="CK29" s="95">
        <f t="shared" si="44"/>
        <v>1</v>
      </c>
      <c r="CL29" s="95">
        <f t="shared" si="44"/>
        <v>1</v>
      </c>
      <c r="CM29" s="95">
        <f t="shared" si="44"/>
        <v>1</v>
      </c>
      <c r="CN29" s="95">
        <f t="shared" si="44"/>
        <v>1</v>
      </c>
      <c r="CO29" s="95">
        <f t="shared" si="44"/>
        <v>1</v>
      </c>
      <c r="CP29" s="95">
        <f t="shared" si="44"/>
        <v>1</v>
      </c>
      <c r="CQ29" s="95">
        <f t="shared" si="44"/>
        <v>1</v>
      </c>
      <c r="CR29" s="95">
        <f t="shared" si="44"/>
        <v>1</v>
      </c>
      <c r="CS29" s="95">
        <f t="shared" si="44"/>
        <v>1</v>
      </c>
      <c r="CT29" s="95">
        <f t="shared" si="44"/>
        <v>1</v>
      </c>
      <c r="CU29" s="95">
        <f t="shared" si="44"/>
        <v>1</v>
      </c>
      <c r="CV29" s="95">
        <f t="shared" si="44"/>
        <v>1</v>
      </c>
      <c r="CW29" s="95">
        <f t="shared" si="44"/>
        <v>1</v>
      </c>
      <c r="CX29" s="95">
        <f t="shared" si="44"/>
        <v>1</v>
      </c>
      <c r="CY29" s="95">
        <f t="shared" si="44"/>
        <v>1</v>
      </c>
      <c r="CZ29" s="95">
        <f t="shared" si="44"/>
        <v>1</v>
      </c>
      <c r="DA29" s="95">
        <f t="shared" si="44"/>
        <v>1</v>
      </c>
      <c r="DB29" s="95">
        <f t="shared" si="44"/>
        <v>1</v>
      </c>
      <c r="DC29" s="95">
        <f t="shared" si="44"/>
        <v>1</v>
      </c>
      <c r="DD29" s="95">
        <f t="shared" si="44"/>
        <v>1</v>
      </c>
      <c r="DE29" s="95">
        <f t="shared" si="44"/>
        <v>1</v>
      </c>
      <c r="DF29" s="95">
        <f t="shared" si="44"/>
        <v>1</v>
      </c>
      <c r="DG29" s="95">
        <f t="shared" si="44"/>
        <v>1</v>
      </c>
      <c r="DH29" s="95">
        <f t="shared" si="44"/>
        <v>1</v>
      </c>
      <c r="DI29" s="95">
        <f t="shared" si="44"/>
        <v>1</v>
      </c>
      <c r="DJ29" s="95">
        <f t="shared" si="44"/>
        <v>1</v>
      </c>
      <c r="DK29" s="95">
        <f t="shared" si="44"/>
        <v>1</v>
      </c>
      <c r="DL29" s="95">
        <f t="shared" si="44"/>
        <v>1</v>
      </c>
      <c r="DM29" s="95">
        <f t="shared" si="44"/>
        <v>1</v>
      </c>
      <c r="DN29" s="95">
        <f t="shared" si="44"/>
        <v>1</v>
      </c>
      <c r="DO29" s="95">
        <f t="shared" si="44"/>
        <v>1</v>
      </c>
      <c r="DP29" s="95">
        <f t="shared" si="44"/>
        <v>1</v>
      </c>
      <c r="DQ29" s="95">
        <f t="shared" si="44"/>
        <v>1</v>
      </c>
      <c r="DR29" s="96">
        <f t="shared" si="44"/>
        <v>1</v>
      </c>
    </row>
    <row r="30" spans="1:122" ht="18" customHeight="1" x14ac:dyDescent="0.3">
      <c r="A30" s="94" t="s">
        <v>102</v>
      </c>
      <c r="B30" s="128">
        <v>60000</v>
      </c>
      <c r="C30" s="95">
        <v>0</v>
      </c>
      <c r="D30" s="95">
        <f t="shared" ref="D30:BO30" si="45">C30</f>
        <v>0</v>
      </c>
      <c r="E30" s="95">
        <f t="shared" si="45"/>
        <v>0</v>
      </c>
      <c r="F30" s="95">
        <f t="shared" si="45"/>
        <v>0</v>
      </c>
      <c r="G30" s="95">
        <f t="shared" si="45"/>
        <v>0</v>
      </c>
      <c r="H30" s="95">
        <f t="shared" si="45"/>
        <v>0</v>
      </c>
      <c r="I30" s="95">
        <f t="shared" si="45"/>
        <v>0</v>
      </c>
      <c r="J30" s="95">
        <f t="shared" si="45"/>
        <v>0</v>
      </c>
      <c r="K30" s="95">
        <f t="shared" si="45"/>
        <v>0</v>
      </c>
      <c r="L30" s="95">
        <f t="shared" si="45"/>
        <v>0</v>
      </c>
      <c r="M30" s="95">
        <f t="shared" si="45"/>
        <v>0</v>
      </c>
      <c r="N30" s="95">
        <f t="shared" si="45"/>
        <v>0</v>
      </c>
      <c r="O30" s="95">
        <f t="shared" si="45"/>
        <v>0</v>
      </c>
      <c r="P30" s="95">
        <f t="shared" si="45"/>
        <v>0</v>
      </c>
      <c r="Q30" s="95">
        <v>1</v>
      </c>
      <c r="R30" s="95">
        <f t="shared" si="45"/>
        <v>1</v>
      </c>
      <c r="S30" s="95">
        <f t="shared" si="45"/>
        <v>1</v>
      </c>
      <c r="T30" s="95">
        <f t="shared" si="45"/>
        <v>1</v>
      </c>
      <c r="U30" s="95">
        <f t="shared" si="45"/>
        <v>1</v>
      </c>
      <c r="V30" s="95">
        <f t="shared" si="45"/>
        <v>1</v>
      </c>
      <c r="W30" s="95">
        <f t="shared" si="45"/>
        <v>1</v>
      </c>
      <c r="X30" s="95">
        <f t="shared" si="45"/>
        <v>1</v>
      </c>
      <c r="Y30" s="95">
        <f t="shared" si="45"/>
        <v>1</v>
      </c>
      <c r="Z30" s="95">
        <f t="shared" si="45"/>
        <v>1</v>
      </c>
      <c r="AA30" s="95">
        <f t="shared" si="45"/>
        <v>1</v>
      </c>
      <c r="AB30" s="95">
        <f t="shared" si="45"/>
        <v>1</v>
      </c>
      <c r="AC30" s="95">
        <f t="shared" si="45"/>
        <v>1</v>
      </c>
      <c r="AD30" s="95">
        <f t="shared" si="45"/>
        <v>1</v>
      </c>
      <c r="AE30" s="95">
        <f t="shared" si="45"/>
        <v>1</v>
      </c>
      <c r="AF30" s="95">
        <f t="shared" si="45"/>
        <v>1</v>
      </c>
      <c r="AG30" s="95">
        <f t="shared" si="45"/>
        <v>1</v>
      </c>
      <c r="AH30" s="95">
        <f t="shared" si="45"/>
        <v>1</v>
      </c>
      <c r="AI30" s="95">
        <f t="shared" si="45"/>
        <v>1</v>
      </c>
      <c r="AJ30" s="95">
        <f t="shared" si="45"/>
        <v>1</v>
      </c>
      <c r="AK30" s="95">
        <f t="shared" si="45"/>
        <v>1</v>
      </c>
      <c r="AL30" s="95">
        <f t="shared" si="45"/>
        <v>1</v>
      </c>
      <c r="AM30" s="95">
        <f t="shared" si="45"/>
        <v>1</v>
      </c>
      <c r="AN30" s="95">
        <f t="shared" si="45"/>
        <v>1</v>
      </c>
      <c r="AO30" s="95">
        <f t="shared" si="45"/>
        <v>1</v>
      </c>
      <c r="AP30" s="95">
        <f t="shared" si="45"/>
        <v>1</v>
      </c>
      <c r="AQ30" s="95">
        <f t="shared" si="45"/>
        <v>1</v>
      </c>
      <c r="AR30" s="95">
        <f t="shared" si="45"/>
        <v>1</v>
      </c>
      <c r="AS30" s="95">
        <f t="shared" si="45"/>
        <v>1</v>
      </c>
      <c r="AT30" s="95">
        <f t="shared" si="45"/>
        <v>1</v>
      </c>
      <c r="AU30" s="95">
        <f t="shared" si="45"/>
        <v>1</v>
      </c>
      <c r="AV30" s="95">
        <f t="shared" si="45"/>
        <v>1</v>
      </c>
      <c r="AW30" s="95">
        <f t="shared" si="45"/>
        <v>1</v>
      </c>
      <c r="AX30" s="95">
        <f t="shared" si="45"/>
        <v>1</v>
      </c>
      <c r="AY30" s="95">
        <f t="shared" si="45"/>
        <v>1</v>
      </c>
      <c r="AZ30" s="95">
        <f t="shared" si="45"/>
        <v>1</v>
      </c>
      <c r="BA30" s="95">
        <f t="shared" si="45"/>
        <v>1</v>
      </c>
      <c r="BB30" s="95">
        <f t="shared" si="45"/>
        <v>1</v>
      </c>
      <c r="BC30" s="95">
        <f t="shared" si="45"/>
        <v>1</v>
      </c>
      <c r="BD30" s="95">
        <f t="shared" si="45"/>
        <v>1</v>
      </c>
      <c r="BE30" s="95">
        <f t="shared" si="45"/>
        <v>1</v>
      </c>
      <c r="BF30" s="95">
        <f t="shared" si="45"/>
        <v>1</v>
      </c>
      <c r="BG30" s="95">
        <f t="shared" si="45"/>
        <v>1</v>
      </c>
      <c r="BH30" s="95">
        <f t="shared" si="45"/>
        <v>1</v>
      </c>
      <c r="BI30" s="95">
        <f t="shared" si="45"/>
        <v>1</v>
      </c>
      <c r="BJ30" s="95">
        <f t="shared" si="45"/>
        <v>1</v>
      </c>
      <c r="BK30" s="95">
        <f t="shared" si="45"/>
        <v>1</v>
      </c>
      <c r="BL30" s="95">
        <f t="shared" si="45"/>
        <v>1</v>
      </c>
      <c r="BM30" s="95">
        <f t="shared" si="45"/>
        <v>1</v>
      </c>
      <c r="BN30" s="95">
        <f t="shared" si="45"/>
        <v>1</v>
      </c>
      <c r="BO30" s="95">
        <f t="shared" si="45"/>
        <v>1</v>
      </c>
      <c r="BP30" s="95">
        <f t="shared" ref="BP30:DR30" si="46">BO30</f>
        <v>1</v>
      </c>
      <c r="BQ30" s="95">
        <f t="shared" si="46"/>
        <v>1</v>
      </c>
      <c r="BR30" s="95">
        <f t="shared" si="46"/>
        <v>1</v>
      </c>
      <c r="BS30" s="95">
        <f t="shared" si="46"/>
        <v>1</v>
      </c>
      <c r="BT30" s="95">
        <f t="shared" si="46"/>
        <v>1</v>
      </c>
      <c r="BU30" s="95">
        <f t="shared" si="46"/>
        <v>1</v>
      </c>
      <c r="BV30" s="95">
        <f t="shared" si="46"/>
        <v>1</v>
      </c>
      <c r="BW30" s="95">
        <f t="shared" si="46"/>
        <v>1</v>
      </c>
      <c r="BX30" s="95">
        <f t="shared" si="46"/>
        <v>1</v>
      </c>
      <c r="BY30" s="95">
        <f t="shared" si="46"/>
        <v>1</v>
      </c>
      <c r="BZ30" s="95">
        <f t="shared" si="46"/>
        <v>1</v>
      </c>
      <c r="CA30" s="95">
        <f t="shared" si="46"/>
        <v>1</v>
      </c>
      <c r="CB30" s="95">
        <f t="shared" si="46"/>
        <v>1</v>
      </c>
      <c r="CC30" s="95">
        <f t="shared" si="46"/>
        <v>1</v>
      </c>
      <c r="CD30" s="95">
        <f t="shared" si="46"/>
        <v>1</v>
      </c>
      <c r="CE30" s="95">
        <f t="shared" si="46"/>
        <v>1</v>
      </c>
      <c r="CF30" s="95">
        <f t="shared" si="46"/>
        <v>1</v>
      </c>
      <c r="CG30" s="95">
        <f t="shared" si="46"/>
        <v>1</v>
      </c>
      <c r="CH30" s="95">
        <f t="shared" si="46"/>
        <v>1</v>
      </c>
      <c r="CI30" s="95">
        <f t="shared" si="46"/>
        <v>1</v>
      </c>
      <c r="CJ30" s="95">
        <f t="shared" si="46"/>
        <v>1</v>
      </c>
      <c r="CK30" s="95">
        <f t="shared" si="46"/>
        <v>1</v>
      </c>
      <c r="CL30" s="95">
        <f t="shared" si="46"/>
        <v>1</v>
      </c>
      <c r="CM30" s="95">
        <f t="shared" si="46"/>
        <v>1</v>
      </c>
      <c r="CN30" s="95">
        <f t="shared" si="46"/>
        <v>1</v>
      </c>
      <c r="CO30" s="95">
        <f t="shared" si="46"/>
        <v>1</v>
      </c>
      <c r="CP30" s="95">
        <f t="shared" si="46"/>
        <v>1</v>
      </c>
      <c r="CQ30" s="95">
        <f t="shared" si="46"/>
        <v>1</v>
      </c>
      <c r="CR30" s="95">
        <f t="shared" si="46"/>
        <v>1</v>
      </c>
      <c r="CS30" s="95">
        <f t="shared" si="46"/>
        <v>1</v>
      </c>
      <c r="CT30" s="95">
        <f t="shared" si="46"/>
        <v>1</v>
      </c>
      <c r="CU30" s="95">
        <f t="shared" si="46"/>
        <v>1</v>
      </c>
      <c r="CV30" s="95">
        <f t="shared" si="46"/>
        <v>1</v>
      </c>
      <c r="CW30" s="95">
        <f t="shared" si="46"/>
        <v>1</v>
      </c>
      <c r="CX30" s="95">
        <f t="shared" si="46"/>
        <v>1</v>
      </c>
      <c r="CY30" s="95">
        <f t="shared" si="46"/>
        <v>1</v>
      </c>
      <c r="CZ30" s="95">
        <f t="shared" si="46"/>
        <v>1</v>
      </c>
      <c r="DA30" s="95">
        <f t="shared" si="46"/>
        <v>1</v>
      </c>
      <c r="DB30" s="95">
        <f t="shared" si="46"/>
        <v>1</v>
      </c>
      <c r="DC30" s="95">
        <f t="shared" si="46"/>
        <v>1</v>
      </c>
      <c r="DD30" s="95">
        <f t="shared" si="46"/>
        <v>1</v>
      </c>
      <c r="DE30" s="95">
        <f t="shared" si="46"/>
        <v>1</v>
      </c>
      <c r="DF30" s="95">
        <f t="shared" si="46"/>
        <v>1</v>
      </c>
      <c r="DG30" s="95">
        <f t="shared" si="46"/>
        <v>1</v>
      </c>
      <c r="DH30" s="95">
        <f t="shared" si="46"/>
        <v>1</v>
      </c>
      <c r="DI30" s="95">
        <f t="shared" si="46"/>
        <v>1</v>
      </c>
      <c r="DJ30" s="95">
        <f t="shared" si="46"/>
        <v>1</v>
      </c>
      <c r="DK30" s="95">
        <f t="shared" si="46"/>
        <v>1</v>
      </c>
      <c r="DL30" s="95">
        <f t="shared" si="46"/>
        <v>1</v>
      </c>
      <c r="DM30" s="95">
        <f t="shared" si="46"/>
        <v>1</v>
      </c>
      <c r="DN30" s="95">
        <f t="shared" si="46"/>
        <v>1</v>
      </c>
      <c r="DO30" s="95">
        <f t="shared" si="46"/>
        <v>1</v>
      </c>
      <c r="DP30" s="95">
        <f t="shared" si="46"/>
        <v>1</v>
      </c>
      <c r="DQ30" s="95">
        <f t="shared" si="46"/>
        <v>1</v>
      </c>
      <c r="DR30" s="96">
        <f t="shared" si="46"/>
        <v>1</v>
      </c>
    </row>
    <row r="31" spans="1:122" s="7" customFormat="1" ht="18" customHeight="1" x14ac:dyDescent="0.3">
      <c r="A31" s="41" t="s">
        <v>103</v>
      </c>
      <c r="B31" s="49"/>
      <c r="C31" s="42">
        <f>SUM(C32:C37)</f>
        <v>11</v>
      </c>
      <c r="D31" s="42">
        <f t="shared" ref="D31:BO31" si="47">SUM(D32:D37)</f>
        <v>11</v>
      </c>
      <c r="E31" s="42">
        <f t="shared" si="47"/>
        <v>11</v>
      </c>
      <c r="F31" s="42">
        <f t="shared" si="47"/>
        <v>11</v>
      </c>
      <c r="G31" s="42">
        <f t="shared" si="47"/>
        <v>11</v>
      </c>
      <c r="H31" s="42">
        <f t="shared" si="47"/>
        <v>11</v>
      </c>
      <c r="I31" s="42">
        <f t="shared" si="47"/>
        <v>11</v>
      </c>
      <c r="J31" s="42">
        <f t="shared" si="47"/>
        <v>11</v>
      </c>
      <c r="K31" s="42">
        <f t="shared" si="47"/>
        <v>11</v>
      </c>
      <c r="L31" s="42">
        <f t="shared" si="47"/>
        <v>11</v>
      </c>
      <c r="M31" s="42">
        <f t="shared" si="47"/>
        <v>11</v>
      </c>
      <c r="N31" s="42">
        <f t="shared" si="47"/>
        <v>11</v>
      </c>
      <c r="O31" s="42">
        <f t="shared" si="47"/>
        <v>14</v>
      </c>
      <c r="P31" s="42">
        <f t="shared" si="47"/>
        <v>14</v>
      </c>
      <c r="Q31" s="42">
        <f t="shared" si="47"/>
        <v>14</v>
      </c>
      <c r="R31" s="42">
        <f t="shared" si="47"/>
        <v>14</v>
      </c>
      <c r="S31" s="42">
        <f t="shared" si="47"/>
        <v>14</v>
      </c>
      <c r="T31" s="42">
        <f t="shared" si="47"/>
        <v>14</v>
      </c>
      <c r="U31" s="42">
        <f t="shared" si="47"/>
        <v>14</v>
      </c>
      <c r="V31" s="42">
        <f t="shared" si="47"/>
        <v>14</v>
      </c>
      <c r="W31" s="42">
        <f t="shared" si="47"/>
        <v>14</v>
      </c>
      <c r="X31" s="42">
        <f t="shared" si="47"/>
        <v>14</v>
      </c>
      <c r="Y31" s="42">
        <f t="shared" si="47"/>
        <v>14</v>
      </c>
      <c r="Z31" s="42">
        <f t="shared" si="47"/>
        <v>14</v>
      </c>
      <c r="AA31" s="42">
        <f t="shared" si="47"/>
        <v>19</v>
      </c>
      <c r="AB31" s="42">
        <f t="shared" si="47"/>
        <v>19</v>
      </c>
      <c r="AC31" s="42">
        <f t="shared" si="47"/>
        <v>19</v>
      </c>
      <c r="AD31" s="42">
        <f t="shared" si="47"/>
        <v>19</v>
      </c>
      <c r="AE31" s="42">
        <f t="shared" si="47"/>
        <v>19</v>
      </c>
      <c r="AF31" s="42">
        <f t="shared" si="47"/>
        <v>19</v>
      </c>
      <c r="AG31" s="42">
        <f t="shared" si="47"/>
        <v>19</v>
      </c>
      <c r="AH31" s="42">
        <f t="shared" si="47"/>
        <v>19</v>
      </c>
      <c r="AI31" s="42">
        <f t="shared" si="47"/>
        <v>19</v>
      </c>
      <c r="AJ31" s="42">
        <f t="shared" si="47"/>
        <v>19</v>
      </c>
      <c r="AK31" s="42">
        <f t="shared" si="47"/>
        <v>19</v>
      </c>
      <c r="AL31" s="42">
        <f t="shared" si="47"/>
        <v>19</v>
      </c>
      <c r="AM31" s="42">
        <f t="shared" si="47"/>
        <v>23</v>
      </c>
      <c r="AN31" s="42">
        <f t="shared" si="47"/>
        <v>23</v>
      </c>
      <c r="AO31" s="42">
        <f t="shared" si="47"/>
        <v>23</v>
      </c>
      <c r="AP31" s="42">
        <f t="shared" si="47"/>
        <v>23</v>
      </c>
      <c r="AQ31" s="42">
        <f t="shared" si="47"/>
        <v>23</v>
      </c>
      <c r="AR31" s="42">
        <f t="shared" si="47"/>
        <v>23</v>
      </c>
      <c r="AS31" s="42">
        <f t="shared" si="47"/>
        <v>23</v>
      </c>
      <c r="AT31" s="42">
        <f t="shared" si="47"/>
        <v>23</v>
      </c>
      <c r="AU31" s="42">
        <f t="shared" si="47"/>
        <v>23</v>
      </c>
      <c r="AV31" s="42">
        <f t="shared" si="47"/>
        <v>23</v>
      </c>
      <c r="AW31" s="42">
        <f t="shared" si="47"/>
        <v>23</v>
      </c>
      <c r="AX31" s="42">
        <f t="shared" si="47"/>
        <v>23</v>
      </c>
      <c r="AY31" s="42">
        <f t="shared" si="47"/>
        <v>26</v>
      </c>
      <c r="AZ31" s="42">
        <f t="shared" si="47"/>
        <v>26</v>
      </c>
      <c r="BA31" s="42">
        <f t="shared" si="47"/>
        <v>26</v>
      </c>
      <c r="BB31" s="42">
        <f t="shared" si="47"/>
        <v>26</v>
      </c>
      <c r="BC31" s="42">
        <f t="shared" si="47"/>
        <v>26</v>
      </c>
      <c r="BD31" s="42">
        <f t="shared" si="47"/>
        <v>26</v>
      </c>
      <c r="BE31" s="42">
        <f t="shared" si="47"/>
        <v>26</v>
      </c>
      <c r="BF31" s="42">
        <f t="shared" si="47"/>
        <v>26</v>
      </c>
      <c r="BG31" s="42">
        <f t="shared" si="47"/>
        <v>26</v>
      </c>
      <c r="BH31" s="42">
        <f t="shared" si="47"/>
        <v>26</v>
      </c>
      <c r="BI31" s="42">
        <f t="shared" si="47"/>
        <v>26</v>
      </c>
      <c r="BJ31" s="42">
        <f t="shared" si="47"/>
        <v>26</v>
      </c>
      <c r="BK31" s="42">
        <f t="shared" si="47"/>
        <v>26</v>
      </c>
      <c r="BL31" s="42">
        <f t="shared" si="47"/>
        <v>26</v>
      </c>
      <c r="BM31" s="42">
        <f t="shared" si="47"/>
        <v>26</v>
      </c>
      <c r="BN31" s="42">
        <f t="shared" si="47"/>
        <v>26</v>
      </c>
      <c r="BO31" s="42">
        <f t="shared" si="47"/>
        <v>26</v>
      </c>
      <c r="BP31" s="42">
        <f t="shared" ref="BP31:DR31" si="48">SUM(BP32:BP37)</f>
        <v>26</v>
      </c>
      <c r="BQ31" s="42">
        <f t="shared" si="48"/>
        <v>26</v>
      </c>
      <c r="BR31" s="42">
        <f t="shared" si="48"/>
        <v>26</v>
      </c>
      <c r="BS31" s="42">
        <f t="shared" si="48"/>
        <v>26</v>
      </c>
      <c r="BT31" s="42">
        <f t="shared" si="48"/>
        <v>26</v>
      </c>
      <c r="BU31" s="42">
        <f t="shared" si="48"/>
        <v>26</v>
      </c>
      <c r="BV31" s="42">
        <f t="shared" si="48"/>
        <v>26</v>
      </c>
      <c r="BW31" s="42">
        <f t="shared" si="48"/>
        <v>30</v>
      </c>
      <c r="BX31" s="42">
        <f t="shared" si="48"/>
        <v>30</v>
      </c>
      <c r="BY31" s="42">
        <f t="shared" si="48"/>
        <v>30</v>
      </c>
      <c r="BZ31" s="42">
        <f t="shared" si="48"/>
        <v>30</v>
      </c>
      <c r="CA31" s="42">
        <f t="shared" si="48"/>
        <v>30</v>
      </c>
      <c r="CB31" s="42">
        <f t="shared" si="48"/>
        <v>30</v>
      </c>
      <c r="CC31" s="42">
        <f t="shared" si="48"/>
        <v>30</v>
      </c>
      <c r="CD31" s="42">
        <f t="shared" si="48"/>
        <v>30</v>
      </c>
      <c r="CE31" s="42">
        <f t="shared" si="48"/>
        <v>30</v>
      </c>
      <c r="CF31" s="42">
        <f t="shared" si="48"/>
        <v>30</v>
      </c>
      <c r="CG31" s="42">
        <f t="shared" si="48"/>
        <v>30</v>
      </c>
      <c r="CH31" s="42">
        <f t="shared" si="48"/>
        <v>30</v>
      </c>
      <c r="CI31" s="42">
        <f t="shared" si="48"/>
        <v>30</v>
      </c>
      <c r="CJ31" s="42">
        <f t="shared" si="48"/>
        <v>30</v>
      </c>
      <c r="CK31" s="42">
        <f t="shared" si="48"/>
        <v>30</v>
      </c>
      <c r="CL31" s="42">
        <f t="shared" si="48"/>
        <v>30</v>
      </c>
      <c r="CM31" s="42">
        <f t="shared" si="48"/>
        <v>30</v>
      </c>
      <c r="CN31" s="42">
        <f t="shared" si="48"/>
        <v>30</v>
      </c>
      <c r="CO31" s="42">
        <f t="shared" si="48"/>
        <v>30</v>
      </c>
      <c r="CP31" s="42">
        <f t="shared" si="48"/>
        <v>30</v>
      </c>
      <c r="CQ31" s="42">
        <f t="shared" si="48"/>
        <v>30</v>
      </c>
      <c r="CR31" s="42">
        <f t="shared" si="48"/>
        <v>30</v>
      </c>
      <c r="CS31" s="42">
        <f t="shared" si="48"/>
        <v>30</v>
      </c>
      <c r="CT31" s="42">
        <f t="shared" si="48"/>
        <v>30</v>
      </c>
      <c r="CU31" s="42">
        <f t="shared" si="48"/>
        <v>39</v>
      </c>
      <c r="CV31" s="42">
        <f t="shared" si="48"/>
        <v>39</v>
      </c>
      <c r="CW31" s="42">
        <f t="shared" si="48"/>
        <v>39</v>
      </c>
      <c r="CX31" s="42">
        <f t="shared" si="48"/>
        <v>39</v>
      </c>
      <c r="CY31" s="42">
        <f t="shared" si="48"/>
        <v>39</v>
      </c>
      <c r="CZ31" s="42">
        <f t="shared" si="48"/>
        <v>39</v>
      </c>
      <c r="DA31" s="42">
        <f t="shared" si="48"/>
        <v>39</v>
      </c>
      <c r="DB31" s="42">
        <f t="shared" si="48"/>
        <v>39</v>
      </c>
      <c r="DC31" s="42">
        <f t="shared" si="48"/>
        <v>39</v>
      </c>
      <c r="DD31" s="42">
        <f t="shared" si="48"/>
        <v>39</v>
      </c>
      <c r="DE31" s="42">
        <f t="shared" si="48"/>
        <v>39</v>
      </c>
      <c r="DF31" s="42">
        <f t="shared" si="48"/>
        <v>39</v>
      </c>
      <c r="DG31" s="42">
        <f t="shared" si="48"/>
        <v>39</v>
      </c>
      <c r="DH31" s="42">
        <f t="shared" si="48"/>
        <v>39</v>
      </c>
      <c r="DI31" s="42">
        <f t="shared" si="48"/>
        <v>39</v>
      </c>
      <c r="DJ31" s="42">
        <f t="shared" si="48"/>
        <v>39</v>
      </c>
      <c r="DK31" s="42">
        <f t="shared" si="48"/>
        <v>39</v>
      </c>
      <c r="DL31" s="42">
        <f t="shared" si="48"/>
        <v>39</v>
      </c>
      <c r="DM31" s="42">
        <f t="shared" si="48"/>
        <v>39</v>
      </c>
      <c r="DN31" s="42">
        <f t="shared" si="48"/>
        <v>39</v>
      </c>
      <c r="DO31" s="42">
        <f t="shared" si="48"/>
        <v>39</v>
      </c>
      <c r="DP31" s="42">
        <f t="shared" si="48"/>
        <v>39</v>
      </c>
      <c r="DQ31" s="42">
        <f t="shared" si="48"/>
        <v>39</v>
      </c>
      <c r="DR31" s="43">
        <f t="shared" si="48"/>
        <v>39</v>
      </c>
    </row>
    <row r="32" spans="1:122" ht="18" customHeight="1" x14ac:dyDescent="0.3">
      <c r="A32" s="94" t="s">
        <v>104</v>
      </c>
      <c r="B32" s="128">
        <v>300000</v>
      </c>
      <c r="C32" s="95">
        <v>1</v>
      </c>
      <c r="D32" s="95">
        <f t="shared" ref="D32:BO32" si="49">C32</f>
        <v>1</v>
      </c>
      <c r="E32" s="95">
        <f t="shared" si="49"/>
        <v>1</v>
      </c>
      <c r="F32" s="95">
        <f t="shared" si="49"/>
        <v>1</v>
      </c>
      <c r="G32" s="95">
        <f t="shared" si="49"/>
        <v>1</v>
      </c>
      <c r="H32" s="95">
        <f t="shared" si="49"/>
        <v>1</v>
      </c>
      <c r="I32" s="95">
        <f t="shared" si="49"/>
        <v>1</v>
      </c>
      <c r="J32" s="95">
        <f t="shared" si="49"/>
        <v>1</v>
      </c>
      <c r="K32" s="95">
        <f t="shared" si="49"/>
        <v>1</v>
      </c>
      <c r="L32" s="95">
        <f t="shared" si="49"/>
        <v>1</v>
      </c>
      <c r="M32" s="95">
        <f t="shared" si="49"/>
        <v>1</v>
      </c>
      <c r="N32" s="95">
        <f t="shared" si="49"/>
        <v>1</v>
      </c>
      <c r="O32" s="95">
        <f t="shared" si="49"/>
        <v>1</v>
      </c>
      <c r="P32" s="95">
        <f t="shared" si="49"/>
        <v>1</v>
      </c>
      <c r="Q32" s="95">
        <f t="shared" si="49"/>
        <v>1</v>
      </c>
      <c r="R32" s="95">
        <f t="shared" si="49"/>
        <v>1</v>
      </c>
      <c r="S32" s="95">
        <f t="shared" si="49"/>
        <v>1</v>
      </c>
      <c r="T32" s="95">
        <f t="shared" si="49"/>
        <v>1</v>
      </c>
      <c r="U32" s="95">
        <f t="shared" si="49"/>
        <v>1</v>
      </c>
      <c r="V32" s="95">
        <f t="shared" si="49"/>
        <v>1</v>
      </c>
      <c r="W32" s="95">
        <f t="shared" si="49"/>
        <v>1</v>
      </c>
      <c r="X32" s="95">
        <f t="shared" si="49"/>
        <v>1</v>
      </c>
      <c r="Y32" s="95">
        <f t="shared" si="49"/>
        <v>1</v>
      </c>
      <c r="Z32" s="95">
        <f t="shared" si="49"/>
        <v>1</v>
      </c>
      <c r="AA32" s="95">
        <f t="shared" si="49"/>
        <v>1</v>
      </c>
      <c r="AB32" s="95">
        <f t="shared" si="49"/>
        <v>1</v>
      </c>
      <c r="AC32" s="95">
        <f t="shared" si="49"/>
        <v>1</v>
      </c>
      <c r="AD32" s="95">
        <f t="shared" si="49"/>
        <v>1</v>
      </c>
      <c r="AE32" s="95">
        <f t="shared" si="49"/>
        <v>1</v>
      </c>
      <c r="AF32" s="95">
        <f t="shared" si="49"/>
        <v>1</v>
      </c>
      <c r="AG32" s="95">
        <f t="shared" si="49"/>
        <v>1</v>
      </c>
      <c r="AH32" s="95">
        <f t="shared" si="49"/>
        <v>1</v>
      </c>
      <c r="AI32" s="95">
        <f t="shared" si="49"/>
        <v>1</v>
      </c>
      <c r="AJ32" s="95">
        <f t="shared" si="49"/>
        <v>1</v>
      </c>
      <c r="AK32" s="95">
        <f t="shared" si="49"/>
        <v>1</v>
      </c>
      <c r="AL32" s="95">
        <f t="shared" si="49"/>
        <v>1</v>
      </c>
      <c r="AM32" s="95">
        <f t="shared" si="49"/>
        <v>1</v>
      </c>
      <c r="AN32" s="95">
        <f t="shared" si="49"/>
        <v>1</v>
      </c>
      <c r="AO32" s="95">
        <f t="shared" si="49"/>
        <v>1</v>
      </c>
      <c r="AP32" s="95">
        <f t="shared" si="49"/>
        <v>1</v>
      </c>
      <c r="AQ32" s="95">
        <f t="shared" si="49"/>
        <v>1</v>
      </c>
      <c r="AR32" s="95">
        <f t="shared" si="49"/>
        <v>1</v>
      </c>
      <c r="AS32" s="95">
        <f t="shared" si="49"/>
        <v>1</v>
      </c>
      <c r="AT32" s="95">
        <f t="shared" si="49"/>
        <v>1</v>
      </c>
      <c r="AU32" s="95">
        <f t="shared" si="49"/>
        <v>1</v>
      </c>
      <c r="AV32" s="95">
        <f t="shared" si="49"/>
        <v>1</v>
      </c>
      <c r="AW32" s="95">
        <f t="shared" si="49"/>
        <v>1</v>
      </c>
      <c r="AX32" s="95">
        <f t="shared" si="49"/>
        <v>1</v>
      </c>
      <c r="AY32" s="95">
        <f t="shared" si="49"/>
        <v>1</v>
      </c>
      <c r="AZ32" s="95">
        <f t="shared" si="49"/>
        <v>1</v>
      </c>
      <c r="BA32" s="95">
        <f t="shared" si="49"/>
        <v>1</v>
      </c>
      <c r="BB32" s="95">
        <f t="shared" si="49"/>
        <v>1</v>
      </c>
      <c r="BC32" s="95">
        <f t="shared" si="49"/>
        <v>1</v>
      </c>
      <c r="BD32" s="95">
        <f t="shared" si="49"/>
        <v>1</v>
      </c>
      <c r="BE32" s="95">
        <f t="shared" si="49"/>
        <v>1</v>
      </c>
      <c r="BF32" s="95">
        <f t="shared" si="49"/>
        <v>1</v>
      </c>
      <c r="BG32" s="95">
        <f t="shared" si="49"/>
        <v>1</v>
      </c>
      <c r="BH32" s="95">
        <f t="shared" si="49"/>
        <v>1</v>
      </c>
      <c r="BI32" s="95">
        <f t="shared" si="49"/>
        <v>1</v>
      </c>
      <c r="BJ32" s="95">
        <f t="shared" si="49"/>
        <v>1</v>
      </c>
      <c r="BK32" s="95">
        <f t="shared" si="49"/>
        <v>1</v>
      </c>
      <c r="BL32" s="95">
        <f t="shared" si="49"/>
        <v>1</v>
      </c>
      <c r="BM32" s="95">
        <f t="shared" si="49"/>
        <v>1</v>
      </c>
      <c r="BN32" s="95">
        <f t="shared" si="49"/>
        <v>1</v>
      </c>
      <c r="BO32" s="95">
        <f t="shared" si="49"/>
        <v>1</v>
      </c>
      <c r="BP32" s="95">
        <f t="shared" ref="BP32:DR32" si="50">BO32</f>
        <v>1</v>
      </c>
      <c r="BQ32" s="95">
        <f t="shared" si="50"/>
        <v>1</v>
      </c>
      <c r="BR32" s="95">
        <f t="shared" si="50"/>
        <v>1</v>
      </c>
      <c r="BS32" s="95">
        <f t="shared" si="50"/>
        <v>1</v>
      </c>
      <c r="BT32" s="95">
        <f t="shared" si="50"/>
        <v>1</v>
      </c>
      <c r="BU32" s="95">
        <f t="shared" si="50"/>
        <v>1</v>
      </c>
      <c r="BV32" s="95">
        <f t="shared" si="50"/>
        <v>1</v>
      </c>
      <c r="BW32" s="95">
        <f t="shared" si="50"/>
        <v>1</v>
      </c>
      <c r="BX32" s="95">
        <f t="shared" si="50"/>
        <v>1</v>
      </c>
      <c r="BY32" s="95">
        <f t="shared" si="50"/>
        <v>1</v>
      </c>
      <c r="BZ32" s="95">
        <f t="shared" si="50"/>
        <v>1</v>
      </c>
      <c r="CA32" s="95">
        <f t="shared" si="50"/>
        <v>1</v>
      </c>
      <c r="CB32" s="95">
        <f t="shared" si="50"/>
        <v>1</v>
      </c>
      <c r="CC32" s="95">
        <f t="shared" si="50"/>
        <v>1</v>
      </c>
      <c r="CD32" s="95">
        <f t="shared" si="50"/>
        <v>1</v>
      </c>
      <c r="CE32" s="95">
        <f t="shared" si="50"/>
        <v>1</v>
      </c>
      <c r="CF32" s="95">
        <f t="shared" si="50"/>
        <v>1</v>
      </c>
      <c r="CG32" s="95">
        <f t="shared" si="50"/>
        <v>1</v>
      </c>
      <c r="CH32" s="95">
        <f t="shared" si="50"/>
        <v>1</v>
      </c>
      <c r="CI32" s="95">
        <f t="shared" si="50"/>
        <v>1</v>
      </c>
      <c r="CJ32" s="95">
        <f t="shared" si="50"/>
        <v>1</v>
      </c>
      <c r="CK32" s="95">
        <f t="shared" si="50"/>
        <v>1</v>
      </c>
      <c r="CL32" s="95">
        <f t="shared" si="50"/>
        <v>1</v>
      </c>
      <c r="CM32" s="95">
        <f t="shared" si="50"/>
        <v>1</v>
      </c>
      <c r="CN32" s="95">
        <f t="shared" si="50"/>
        <v>1</v>
      </c>
      <c r="CO32" s="95">
        <f t="shared" si="50"/>
        <v>1</v>
      </c>
      <c r="CP32" s="95">
        <f t="shared" si="50"/>
        <v>1</v>
      </c>
      <c r="CQ32" s="95">
        <f t="shared" si="50"/>
        <v>1</v>
      </c>
      <c r="CR32" s="95">
        <f t="shared" si="50"/>
        <v>1</v>
      </c>
      <c r="CS32" s="95">
        <f t="shared" si="50"/>
        <v>1</v>
      </c>
      <c r="CT32" s="95">
        <f t="shared" si="50"/>
        <v>1</v>
      </c>
      <c r="CU32" s="95">
        <f t="shared" si="50"/>
        <v>1</v>
      </c>
      <c r="CV32" s="95">
        <f t="shared" si="50"/>
        <v>1</v>
      </c>
      <c r="CW32" s="95">
        <f t="shared" si="50"/>
        <v>1</v>
      </c>
      <c r="CX32" s="95">
        <f t="shared" si="50"/>
        <v>1</v>
      </c>
      <c r="CY32" s="95">
        <f t="shared" si="50"/>
        <v>1</v>
      </c>
      <c r="CZ32" s="95">
        <f t="shared" si="50"/>
        <v>1</v>
      </c>
      <c r="DA32" s="95">
        <f t="shared" si="50"/>
        <v>1</v>
      </c>
      <c r="DB32" s="95">
        <f t="shared" si="50"/>
        <v>1</v>
      </c>
      <c r="DC32" s="95">
        <f t="shared" si="50"/>
        <v>1</v>
      </c>
      <c r="DD32" s="95">
        <f t="shared" si="50"/>
        <v>1</v>
      </c>
      <c r="DE32" s="95">
        <f t="shared" si="50"/>
        <v>1</v>
      </c>
      <c r="DF32" s="95">
        <f t="shared" si="50"/>
        <v>1</v>
      </c>
      <c r="DG32" s="95">
        <f t="shared" si="50"/>
        <v>1</v>
      </c>
      <c r="DH32" s="95">
        <f t="shared" si="50"/>
        <v>1</v>
      </c>
      <c r="DI32" s="95">
        <f t="shared" si="50"/>
        <v>1</v>
      </c>
      <c r="DJ32" s="95">
        <f t="shared" si="50"/>
        <v>1</v>
      </c>
      <c r="DK32" s="95">
        <f t="shared" si="50"/>
        <v>1</v>
      </c>
      <c r="DL32" s="95">
        <f t="shared" si="50"/>
        <v>1</v>
      </c>
      <c r="DM32" s="95">
        <f t="shared" si="50"/>
        <v>1</v>
      </c>
      <c r="DN32" s="95">
        <f t="shared" si="50"/>
        <v>1</v>
      </c>
      <c r="DO32" s="95">
        <f t="shared" si="50"/>
        <v>1</v>
      </c>
      <c r="DP32" s="95">
        <f t="shared" si="50"/>
        <v>1</v>
      </c>
      <c r="DQ32" s="95">
        <f t="shared" si="50"/>
        <v>1</v>
      </c>
      <c r="DR32" s="96">
        <f t="shared" si="50"/>
        <v>1</v>
      </c>
    </row>
    <row r="33" spans="1:122" ht="18" customHeight="1" x14ac:dyDescent="0.3">
      <c r="A33" s="94" t="s">
        <v>105</v>
      </c>
      <c r="B33" s="128">
        <v>150000</v>
      </c>
      <c r="C33" s="95">
        <v>3</v>
      </c>
      <c r="D33" s="95">
        <f t="shared" ref="D33:BO33" si="51">C33</f>
        <v>3</v>
      </c>
      <c r="E33" s="95">
        <f t="shared" si="51"/>
        <v>3</v>
      </c>
      <c r="F33" s="95">
        <f t="shared" si="51"/>
        <v>3</v>
      </c>
      <c r="G33" s="95">
        <f t="shared" si="51"/>
        <v>3</v>
      </c>
      <c r="H33" s="95">
        <f t="shared" si="51"/>
        <v>3</v>
      </c>
      <c r="I33" s="95">
        <f t="shared" si="51"/>
        <v>3</v>
      </c>
      <c r="J33" s="95">
        <f t="shared" si="51"/>
        <v>3</v>
      </c>
      <c r="K33" s="95">
        <f t="shared" si="51"/>
        <v>3</v>
      </c>
      <c r="L33" s="95">
        <f t="shared" si="51"/>
        <v>3</v>
      </c>
      <c r="M33" s="95">
        <f t="shared" si="51"/>
        <v>3</v>
      </c>
      <c r="N33" s="95">
        <f t="shared" si="51"/>
        <v>3</v>
      </c>
      <c r="O33" s="95">
        <v>5</v>
      </c>
      <c r="P33" s="95">
        <f t="shared" si="51"/>
        <v>5</v>
      </c>
      <c r="Q33" s="95">
        <f t="shared" si="51"/>
        <v>5</v>
      </c>
      <c r="R33" s="95">
        <f t="shared" si="51"/>
        <v>5</v>
      </c>
      <c r="S33" s="95">
        <f t="shared" si="51"/>
        <v>5</v>
      </c>
      <c r="T33" s="95">
        <f t="shared" si="51"/>
        <v>5</v>
      </c>
      <c r="U33" s="95">
        <f t="shared" si="51"/>
        <v>5</v>
      </c>
      <c r="V33" s="95">
        <f t="shared" si="51"/>
        <v>5</v>
      </c>
      <c r="W33" s="95">
        <f t="shared" si="51"/>
        <v>5</v>
      </c>
      <c r="X33" s="95">
        <f t="shared" si="51"/>
        <v>5</v>
      </c>
      <c r="Y33" s="95">
        <f t="shared" si="51"/>
        <v>5</v>
      </c>
      <c r="Z33" s="95">
        <f t="shared" si="51"/>
        <v>5</v>
      </c>
      <c r="AA33" s="95">
        <v>7</v>
      </c>
      <c r="AB33" s="95">
        <f t="shared" si="51"/>
        <v>7</v>
      </c>
      <c r="AC33" s="95">
        <f t="shared" si="51"/>
        <v>7</v>
      </c>
      <c r="AD33" s="95">
        <f t="shared" si="51"/>
        <v>7</v>
      </c>
      <c r="AE33" s="95">
        <f t="shared" si="51"/>
        <v>7</v>
      </c>
      <c r="AF33" s="95">
        <f t="shared" si="51"/>
        <v>7</v>
      </c>
      <c r="AG33" s="95">
        <f t="shared" si="51"/>
        <v>7</v>
      </c>
      <c r="AH33" s="95">
        <f t="shared" si="51"/>
        <v>7</v>
      </c>
      <c r="AI33" s="95">
        <f t="shared" si="51"/>
        <v>7</v>
      </c>
      <c r="AJ33" s="95">
        <f t="shared" si="51"/>
        <v>7</v>
      </c>
      <c r="AK33" s="95">
        <f t="shared" si="51"/>
        <v>7</v>
      </c>
      <c r="AL33" s="95">
        <f t="shared" si="51"/>
        <v>7</v>
      </c>
      <c r="AM33" s="95">
        <v>9</v>
      </c>
      <c r="AN33" s="95">
        <f t="shared" si="51"/>
        <v>9</v>
      </c>
      <c r="AO33" s="95">
        <f t="shared" si="51"/>
        <v>9</v>
      </c>
      <c r="AP33" s="95">
        <f t="shared" si="51"/>
        <v>9</v>
      </c>
      <c r="AQ33" s="95">
        <f t="shared" si="51"/>
        <v>9</v>
      </c>
      <c r="AR33" s="95">
        <f t="shared" si="51"/>
        <v>9</v>
      </c>
      <c r="AS33" s="95">
        <f t="shared" si="51"/>
        <v>9</v>
      </c>
      <c r="AT33" s="95">
        <f t="shared" si="51"/>
        <v>9</v>
      </c>
      <c r="AU33" s="95">
        <f t="shared" si="51"/>
        <v>9</v>
      </c>
      <c r="AV33" s="95">
        <f t="shared" si="51"/>
        <v>9</v>
      </c>
      <c r="AW33" s="95">
        <f t="shared" si="51"/>
        <v>9</v>
      </c>
      <c r="AX33" s="95">
        <f t="shared" si="51"/>
        <v>9</v>
      </c>
      <c r="AY33" s="95">
        <v>10</v>
      </c>
      <c r="AZ33" s="95">
        <f t="shared" si="51"/>
        <v>10</v>
      </c>
      <c r="BA33" s="95">
        <f t="shared" si="51"/>
        <v>10</v>
      </c>
      <c r="BB33" s="95">
        <f t="shared" si="51"/>
        <v>10</v>
      </c>
      <c r="BC33" s="95">
        <f t="shared" si="51"/>
        <v>10</v>
      </c>
      <c r="BD33" s="95">
        <f t="shared" si="51"/>
        <v>10</v>
      </c>
      <c r="BE33" s="95">
        <f t="shared" si="51"/>
        <v>10</v>
      </c>
      <c r="BF33" s="95">
        <f t="shared" si="51"/>
        <v>10</v>
      </c>
      <c r="BG33" s="95">
        <f t="shared" si="51"/>
        <v>10</v>
      </c>
      <c r="BH33" s="95">
        <f t="shared" si="51"/>
        <v>10</v>
      </c>
      <c r="BI33" s="95">
        <f t="shared" si="51"/>
        <v>10</v>
      </c>
      <c r="BJ33" s="95">
        <f t="shared" si="51"/>
        <v>10</v>
      </c>
      <c r="BK33" s="95">
        <f t="shared" si="51"/>
        <v>10</v>
      </c>
      <c r="BL33" s="95">
        <f t="shared" si="51"/>
        <v>10</v>
      </c>
      <c r="BM33" s="95">
        <f t="shared" si="51"/>
        <v>10</v>
      </c>
      <c r="BN33" s="95">
        <f t="shared" si="51"/>
        <v>10</v>
      </c>
      <c r="BO33" s="95">
        <f t="shared" si="51"/>
        <v>10</v>
      </c>
      <c r="BP33" s="95">
        <f t="shared" ref="BP33:DR33" si="52">BO33</f>
        <v>10</v>
      </c>
      <c r="BQ33" s="95">
        <f t="shared" si="52"/>
        <v>10</v>
      </c>
      <c r="BR33" s="95">
        <f t="shared" si="52"/>
        <v>10</v>
      </c>
      <c r="BS33" s="95">
        <f t="shared" si="52"/>
        <v>10</v>
      </c>
      <c r="BT33" s="95">
        <f t="shared" si="52"/>
        <v>10</v>
      </c>
      <c r="BU33" s="95">
        <f t="shared" si="52"/>
        <v>10</v>
      </c>
      <c r="BV33" s="95">
        <f t="shared" si="52"/>
        <v>10</v>
      </c>
      <c r="BW33" s="95">
        <v>12</v>
      </c>
      <c r="BX33" s="95">
        <f t="shared" si="52"/>
        <v>12</v>
      </c>
      <c r="BY33" s="95">
        <f t="shared" si="52"/>
        <v>12</v>
      </c>
      <c r="BZ33" s="95">
        <f t="shared" si="52"/>
        <v>12</v>
      </c>
      <c r="CA33" s="95">
        <f t="shared" si="52"/>
        <v>12</v>
      </c>
      <c r="CB33" s="95">
        <f t="shared" si="52"/>
        <v>12</v>
      </c>
      <c r="CC33" s="95">
        <f t="shared" si="52"/>
        <v>12</v>
      </c>
      <c r="CD33" s="95">
        <f t="shared" si="52"/>
        <v>12</v>
      </c>
      <c r="CE33" s="95">
        <f t="shared" si="52"/>
        <v>12</v>
      </c>
      <c r="CF33" s="95">
        <f t="shared" si="52"/>
        <v>12</v>
      </c>
      <c r="CG33" s="95">
        <f t="shared" si="52"/>
        <v>12</v>
      </c>
      <c r="CH33" s="95">
        <f t="shared" si="52"/>
        <v>12</v>
      </c>
      <c r="CI33" s="95">
        <f t="shared" si="52"/>
        <v>12</v>
      </c>
      <c r="CJ33" s="95">
        <f t="shared" si="52"/>
        <v>12</v>
      </c>
      <c r="CK33" s="95">
        <f t="shared" si="52"/>
        <v>12</v>
      </c>
      <c r="CL33" s="95">
        <f t="shared" si="52"/>
        <v>12</v>
      </c>
      <c r="CM33" s="95">
        <f t="shared" si="52"/>
        <v>12</v>
      </c>
      <c r="CN33" s="95">
        <f t="shared" si="52"/>
        <v>12</v>
      </c>
      <c r="CO33" s="95">
        <f t="shared" si="52"/>
        <v>12</v>
      </c>
      <c r="CP33" s="95">
        <f t="shared" si="52"/>
        <v>12</v>
      </c>
      <c r="CQ33" s="95">
        <f t="shared" si="52"/>
        <v>12</v>
      </c>
      <c r="CR33" s="95">
        <f t="shared" si="52"/>
        <v>12</v>
      </c>
      <c r="CS33" s="95">
        <f t="shared" si="52"/>
        <v>12</v>
      </c>
      <c r="CT33" s="95">
        <f t="shared" si="52"/>
        <v>12</v>
      </c>
      <c r="CU33" s="95">
        <v>15</v>
      </c>
      <c r="CV33" s="95">
        <f t="shared" si="52"/>
        <v>15</v>
      </c>
      <c r="CW33" s="95">
        <f t="shared" si="52"/>
        <v>15</v>
      </c>
      <c r="CX33" s="95">
        <f t="shared" si="52"/>
        <v>15</v>
      </c>
      <c r="CY33" s="95">
        <f t="shared" si="52"/>
        <v>15</v>
      </c>
      <c r="CZ33" s="95">
        <f t="shared" si="52"/>
        <v>15</v>
      </c>
      <c r="DA33" s="95">
        <f t="shared" si="52"/>
        <v>15</v>
      </c>
      <c r="DB33" s="95">
        <f t="shared" si="52"/>
        <v>15</v>
      </c>
      <c r="DC33" s="95">
        <f t="shared" si="52"/>
        <v>15</v>
      </c>
      <c r="DD33" s="95">
        <f t="shared" si="52"/>
        <v>15</v>
      </c>
      <c r="DE33" s="95">
        <f t="shared" si="52"/>
        <v>15</v>
      </c>
      <c r="DF33" s="95">
        <f t="shared" si="52"/>
        <v>15</v>
      </c>
      <c r="DG33" s="95">
        <f t="shared" si="52"/>
        <v>15</v>
      </c>
      <c r="DH33" s="95">
        <f t="shared" si="52"/>
        <v>15</v>
      </c>
      <c r="DI33" s="95">
        <f t="shared" si="52"/>
        <v>15</v>
      </c>
      <c r="DJ33" s="95">
        <f t="shared" si="52"/>
        <v>15</v>
      </c>
      <c r="DK33" s="95">
        <f t="shared" si="52"/>
        <v>15</v>
      </c>
      <c r="DL33" s="95">
        <f t="shared" si="52"/>
        <v>15</v>
      </c>
      <c r="DM33" s="95">
        <f t="shared" si="52"/>
        <v>15</v>
      </c>
      <c r="DN33" s="95">
        <f t="shared" si="52"/>
        <v>15</v>
      </c>
      <c r="DO33" s="95">
        <f t="shared" si="52"/>
        <v>15</v>
      </c>
      <c r="DP33" s="95">
        <f t="shared" si="52"/>
        <v>15</v>
      </c>
      <c r="DQ33" s="95">
        <f t="shared" si="52"/>
        <v>15</v>
      </c>
      <c r="DR33" s="96">
        <f t="shared" si="52"/>
        <v>15</v>
      </c>
    </row>
    <row r="34" spans="1:122" ht="18" customHeight="1" x14ac:dyDescent="0.3">
      <c r="A34" s="94" t="s">
        <v>106</v>
      </c>
      <c r="B34" s="128">
        <v>125000</v>
      </c>
      <c r="C34" s="95">
        <v>2</v>
      </c>
      <c r="D34" s="95">
        <f t="shared" ref="D34:BO34" si="53">C34</f>
        <v>2</v>
      </c>
      <c r="E34" s="95">
        <f t="shared" si="53"/>
        <v>2</v>
      </c>
      <c r="F34" s="95">
        <f t="shared" si="53"/>
        <v>2</v>
      </c>
      <c r="G34" s="95">
        <f t="shared" si="53"/>
        <v>2</v>
      </c>
      <c r="H34" s="95">
        <f t="shared" si="53"/>
        <v>2</v>
      </c>
      <c r="I34" s="95">
        <f t="shared" si="53"/>
        <v>2</v>
      </c>
      <c r="J34" s="95">
        <f t="shared" si="53"/>
        <v>2</v>
      </c>
      <c r="K34" s="95">
        <f t="shared" si="53"/>
        <v>2</v>
      </c>
      <c r="L34" s="95">
        <f t="shared" si="53"/>
        <v>2</v>
      </c>
      <c r="M34" s="95">
        <f t="shared" si="53"/>
        <v>2</v>
      </c>
      <c r="N34" s="95">
        <f t="shared" si="53"/>
        <v>2</v>
      </c>
      <c r="O34" s="95">
        <v>3</v>
      </c>
      <c r="P34" s="95">
        <f t="shared" si="53"/>
        <v>3</v>
      </c>
      <c r="Q34" s="95">
        <f t="shared" si="53"/>
        <v>3</v>
      </c>
      <c r="R34" s="95">
        <f t="shared" si="53"/>
        <v>3</v>
      </c>
      <c r="S34" s="95">
        <f t="shared" si="53"/>
        <v>3</v>
      </c>
      <c r="T34" s="95">
        <f t="shared" si="53"/>
        <v>3</v>
      </c>
      <c r="U34" s="95">
        <f t="shared" si="53"/>
        <v>3</v>
      </c>
      <c r="V34" s="95">
        <f t="shared" si="53"/>
        <v>3</v>
      </c>
      <c r="W34" s="95">
        <f t="shared" si="53"/>
        <v>3</v>
      </c>
      <c r="X34" s="95">
        <f t="shared" si="53"/>
        <v>3</v>
      </c>
      <c r="Y34" s="95">
        <f t="shared" si="53"/>
        <v>3</v>
      </c>
      <c r="Z34" s="95">
        <f t="shared" si="53"/>
        <v>3</v>
      </c>
      <c r="AA34" s="95">
        <v>4</v>
      </c>
      <c r="AB34" s="95">
        <f t="shared" si="53"/>
        <v>4</v>
      </c>
      <c r="AC34" s="95">
        <f t="shared" si="53"/>
        <v>4</v>
      </c>
      <c r="AD34" s="95">
        <f t="shared" si="53"/>
        <v>4</v>
      </c>
      <c r="AE34" s="95">
        <f t="shared" si="53"/>
        <v>4</v>
      </c>
      <c r="AF34" s="95">
        <f t="shared" si="53"/>
        <v>4</v>
      </c>
      <c r="AG34" s="95">
        <f t="shared" si="53"/>
        <v>4</v>
      </c>
      <c r="AH34" s="95">
        <f t="shared" si="53"/>
        <v>4</v>
      </c>
      <c r="AI34" s="95">
        <f t="shared" si="53"/>
        <v>4</v>
      </c>
      <c r="AJ34" s="95">
        <f t="shared" si="53"/>
        <v>4</v>
      </c>
      <c r="AK34" s="95">
        <f t="shared" si="53"/>
        <v>4</v>
      </c>
      <c r="AL34" s="95">
        <f t="shared" si="53"/>
        <v>4</v>
      </c>
      <c r="AM34" s="95">
        <v>5</v>
      </c>
      <c r="AN34" s="95">
        <f t="shared" si="53"/>
        <v>5</v>
      </c>
      <c r="AO34" s="95">
        <f t="shared" si="53"/>
        <v>5</v>
      </c>
      <c r="AP34" s="95">
        <f t="shared" si="53"/>
        <v>5</v>
      </c>
      <c r="AQ34" s="95">
        <f t="shared" si="53"/>
        <v>5</v>
      </c>
      <c r="AR34" s="95">
        <f t="shared" si="53"/>
        <v>5</v>
      </c>
      <c r="AS34" s="95">
        <f t="shared" si="53"/>
        <v>5</v>
      </c>
      <c r="AT34" s="95">
        <f t="shared" si="53"/>
        <v>5</v>
      </c>
      <c r="AU34" s="95">
        <f t="shared" si="53"/>
        <v>5</v>
      </c>
      <c r="AV34" s="95">
        <f t="shared" si="53"/>
        <v>5</v>
      </c>
      <c r="AW34" s="95">
        <f t="shared" si="53"/>
        <v>5</v>
      </c>
      <c r="AX34" s="95">
        <f t="shared" si="53"/>
        <v>5</v>
      </c>
      <c r="AY34" s="95">
        <v>6</v>
      </c>
      <c r="AZ34" s="95">
        <f t="shared" si="53"/>
        <v>6</v>
      </c>
      <c r="BA34" s="95">
        <f t="shared" si="53"/>
        <v>6</v>
      </c>
      <c r="BB34" s="95">
        <f t="shared" si="53"/>
        <v>6</v>
      </c>
      <c r="BC34" s="95">
        <f t="shared" si="53"/>
        <v>6</v>
      </c>
      <c r="BD34" s="95">
        <f t="shared" si="53"/>
        <v>6</v>
      </c>
      <c r="BE34" s="95">
        <f t="shared" si="53"/>
        <v>6</v>
      </c>
      <c r="BF34" s="95">
        <f t="shared" si="53"/>
        <v>6</v>
      </c>
      <c r="BG34" s="95">
        <f t="shared" si="53"/>
        <v>6</v>
      </c>
      <c r="BH34" s="95">
        <f t="shared" si="53"/>
        <v>6</v>
      </c>
      <c r="BI34" s="95">
        <f t="shared" si="53"/>
        <v>6</v>
      </c>
      <c r="BJ34" s="95">
        <f t="shared" si="53"/>
        <v>6</v>
      </c>
      <c r="BK34" s="95">
        <f t="shared" si="53"/>
        <v>6</v>
      </c>
      <c r="BL34" s="95">
        <f t="shared" si="53"/>
        <v>6</v>
      </c>
      <c r="BM34" s="95">
        <f t="shared" si="53"/>
        <v>6</v>
      </c>
      <c r="BN34" s="95">
        <f t="shared" si="53"/>
        <v>6</v>
      </c>
      <c r="BO34" s="95">
        <f t="shared" si="53"/>
        <v>6</v>
      </c>
      <c r="BP34" s="95">
        <f t="shared" ref="BP34:DR34" si="54">BO34</f>
        <v>6</v>
      </c>
      <c r="BQ34" s="95">
        <f t="shared" si="54"/>
        <v>6</v>
      </c>
      <c r="BR34" s="95">
        <f t="shared" si="54"/>
        <v>6</v>
      </c>
      <c r="BS34" s="95">
        <f t="shared" si="54"/>
        <v>6</v>
      </c>
      <c r="BT34" s="95">
        <f t="shared" si="54"/>
        <v>6</v>
      </c>
      <c r="BU34" s="95">
        <f t="shared" si="54"/>
        <v>6</v>
      </c>
      <c r="BV34" s="95">
        <f t="shared" si="54"/>
        <v>6</v>
      </c>
      <c r="BW34" s="95">
        <v>7</v>
      </c>
      <c r="BX34" s="95">
        <f t="shared" si="54"/>
        <v>7</v>
      </c>
      <c r="BY34" s="95">
        <f t="shared" si="54"/>
        <v>7</v>
      </c>
      <c r="BZ34" s="95">
        <f t="shared" si="54"/>
        <v>7</v>
      </c>
      <c r="CA34" s="95">
        <f t="shared" si="54"/>
        <v>7</v>
      </c>
      <c r="CB34" s="95">
        <f t="shared" si="54"/>
        <v>7</v>
      </c>
      <c r="CC34" s="95">
        <f t="shared" si="54"/>
        <v>7</v>
      </c>
      <c r="CD34" s="95">
        <f t="shared" si="54"/>
        <v>7</v>
      </c>
      <c r="CE34" s="95">
        <f t="shared" si="54"/>
        <v>7</v>
      </c>
      <c r="CF34" s="95">
        <f t="shared" si="54"/>
        <v>7</v>
      </c>
      <c r="CG34" s="95">
        <f t="shared" si="54"/>
        <v>7</v>
      </c>
      <c r="CH34" s="95">
        <f t="shared" si="54"/>
        <v>7</v>
      </c>
      <c r="CI34" s="95">
        <f t="shared" si="54"/>
        <v>7</v>
      </c>
      <c r="CJ34" s="95">
        <f t="shared" si="54"/>
        <v>7</v>
      </c>
      <c r="CK34" s="95">
        <f t="shared" si="54"/>
        <v>7</v>
      </c>
      <c r="CL34" s="95">
        <f t="shared" si="54"/>
        <v>7</v>
      </c>
      <c r="CM34" s="95">
        <f t="shared" si="54"/>
        <v>7</v>
      </c>
      <c r="CN34" s="95">
        <f t="shared" si="54"/>
        <v>7</v>
      </c>
      <c r="CO34" s="95">
        <f t="shared" si="54"/>
        <v>7</v>
      </c>
      <c r="CP34" s="95">
        <f t="shared" si="54"/>
        <v>7</v>
      </c>
      <c r="CQ34" s="95">
        <f t="shared" si="54"/>
        <v>7</v>
      </c>
      <c r="CR34" s="95">
        <f t="shared" si="54"/>
        <v>7</v>
      </c>
      <c r="CS34" s="95">
        <f t="shared" si="54"/>
        <v>7</v>
      </c>
      <c r="CT34" s="95">
        <f t="shared" si="54"/>
        <v>7</v>
      </c>
      <c r="CU34" s="95">
        <v>10</v>
      </c>
      <c r="CV34" s="95">
        <f t="shared" si="54"/>
        <v>10</v>
      </c>
      <c r="CW34" s="95">
        <f t="shared" si="54"/>
        <v>10</v>
      </c>
      <c r="CX34" s="95">
        <f t="shared" si="54"/>
        <v>10</v>
      </c>
      <c r="CY34" s="95">
        <f t="shared" si="54"/>
        <v>10</v>
      </c>
      <c r="CZ34" s="95">
        <f t="shared" si="54"/>
        <v>10</v>
      </c>
      <c r="DA34" s="95">
        <f t="shared" si="54"/>
        <v>10</v>
      </c>
      <c r="DB34" s="95">
        <f t="shared" si="54"/>
        <v>10</v>
      </c>
      <c r="DC34" s="95">
        <f t="shared" si="54"/>
        <v>10</v>
      </c>
      <c r="DD34" s="95">
        <f t="shared" si="54"/>
        <v>10</v>
      </c>
      <c r="DE34" s="95">
        <f t="shared" si="54"/>
        <v>10</v>
      </c>
      <c r="DF34" s="95">
        <f t="shared" si="54"/>
        <v>10</v>
      </c>
      <c r="DG34" s="95">
        <f t="shared" si="54"/>
        <v>10</v>
      </c>
      <c r="DH34" s="95">
        <f t="shared" si="54"/>
        <v>10</v>
      </c>
      <c r="DI34" s="95">
        <f t="shared" si="54"/>
        <v>10</v>
      </c>
      <c r="DJ34" s="95">
        <f t="shared" si="54"/>
        <v>10</v>
      </c>
      <c r="DK34" s="95">
        <f t="shared" si="54"/>
        <v>10</v>
      </c>
      <c r="DL34" s="95">
        <f t="shared" si="54"/>
        <v>10</v>
      </c>
      <c r="DM34" s="95">
        <f t="shared" si="54"/>
        <v>10</v>
      </c>
      <c r="DN34" s="95">
        <f t="shared" si="54"/>
        <v>10</v>
      </c>
      <c r="DO34" s="95">
        <f t="shared" si="54"/>
        <v>10</v>
      </c>
      <c r="DP34" s="95">
        <f t="shared" si="54"/>
        <v>10</v>
      </c>
      <c r="DQ34" s="95">
        <f t="shared" si="54"/>
        <v>10</v>
      </c>
      <c r="DR34" s="96">
        <f t="shared" si="54"/>
        <v>10</v>
      </c>
    </row>
    <row r="35" spans="1:122" ht="18" customHeight="1" x14ac:dyDescent="0.3">
      <c r="A35" s="94" t="s">
        <v>107</v>
      </c>
      <c r="B35" s="128">
        <v>130000</v>
      </c>
      <c r="C35" s="95">
        <v>2</v>
      </c>
      <c r="D35" s="95">
        <f t="shared" ref="D35:BO35" si="55">C35</f>
        <v>2</v>
      </c>
      <c r="E35" s="95">
        <f t="shared" si="55"/>
        <v>2</v>
      </c>
      <c r="F35" s="95">
        <f t="shared" si="55"/>
        <v>2</v>
      </c>
      <c r="G35" s="95">
        <f t="shared" si="55"/>
        <v>2</v>
      </c>
      <c r="H35" s="95">
        <f t="shared" si="55"/>
        <v>2</v>
      </c>
      <c r="I35" s="95">
        <f t="shared" si="55"/>
        <v>2</v>
      </c>
      <c r="J35" s="95">
        <f t="shared" si="55"/>
        <v>2</v>
      </c>
      <c r="K35" s="95">
        <f t="shared" si="55"/>
        <v>2</v>
      </c>
      <c r="L35" s="95">
        <f t="shared" si="55"/>
        <v>2</v>
      </c>
      <c r="M35" s="95">
        <f t="shared" si="55"/>
        <v>2</v>
      </c>
      <c r="N35" s="95">
        <f t="shared" si="55"/>
        <v>2</v>
      </c>
      <c r="O35" s="95">
        <f t="shared" si="55"/>
        <v>2</v>
      </c>
      <c r="P35" s="95">
        <f t="shared" si="55"/>
        <v>2</v>
      </c>
      <c r="Q35" s="95">
        <f t="shared" si="55"/>
        <v>2</v>
      </c>
      <c r="R35" s="95">
        <f t="shared" si="55"/>
        <v>2</v>
      </c>
      <c r="S35" s="95">
        <f t="shared" si="55"/>
        <v>2</v>
      </c>
      <c r="T35" s="95">
        <f t="shared" si="55"/>
        <v>2</v>
      </c>
      <c r="U35" s="95">
        <f t="shared" si="55"/>
        <v>2</v>
      </c>
      <c r="V35" s="95">
        <f t="shared" si="55"/>
        <v>2</v>
      </c>
      <c r="W35" s="95">
        <f t="shared" si="55"/>
        <v>2</v>
      </c>
      <c r="X35" s="95">
        <f t="shared" si="55"/>
        <v>2</v>
      </c>
      <c r="Y35" s="95">
        <f t="shared" si="55"/>
        <v>2</v>
      </c>
      <c r="Z35" s="95">
        <f t="shared" si="55"/>
        <v>2</v>
      </c>
      <c r="AA35" s="95">
        <v>3</v>
      </c>
      <c r="AB35" s="95">
        <f t="shared" si="55"/>
        <v>3</v>
      </c>
      <c r="AC35" s="95">
        <f t="shared" si="55"/>
        <v>3</v>
      </c>
      <c r="AD35" s="95">
        <f t="shared" si="55"/>
        <v>3</v>
      </c>
      <c r="AE35" s="95">
        <f t="shared" si="55"/>
        <v>3</v>
      </c>
      <c r="AF35" s="95">
        <f t="shared" si="55"/>
        <v>3</v>
      </c>
      <c r="AG35" s="95">
        <f t="shared" si="55"/>
        <v>3</v>
      </c>
      <c r="AH35" s="95">
        <f t="shared" si="55"/>
        <v>3</v>
      </c>
      <c r="AI35" s="95">
        <f t="shared" si="55"/>
        <v>3</v>
      </c>
      <c r="AJ35" s="95">
        <f t="shared" si="55"/>
        <v>3</v>
      </c>
      <c r="AK35" s="95">
        <f t="shared" si="55"/>
        <v>3</v>
      </c>
      <c r="AL35" s="95">
        <f t="shared" si="55"/>
        <v>3</v>
      </c>
      <c r="AM35" s="95">
        <f t="shared" si="55"/>
        <v>3</v>
      </c>
      <c r="AN35" s="95">
        <f t="shared" si="55"/>
        <v>3</v>
      </c>
      <c r="AO35" s="95">
        <f t="shared" si="55"/>
        <v>3</v>
      </c>
      <c r="AP35" s="95">
        <f t="shared" si="55"/>
        <v>3</v>
      </c>
      <c r="AQ35" s="95">
        <f t="shared" si="55"/>
        <v>3</v>
      </c>
      <c r="AR35" s="95">
        <f t="shared" si="55"/>
        <v>3</v>
      </c>
      <c r="AS35" s="95">
        <f t="shared" si="55"/>
        <v>3</v>
      </c>
      <c r="AT35" s="95">
        <f t="shared" si="55"/>
        <v>3</v>
      </c>
      <c r="AU35" s="95">
        <f t="shared" si="55"/>
        <v>3</v>
      </c>
      <c r="AV35" s="95">
        <f t="shared" si="55"/>
        <v>3</v>
      </c>
      <c r="AW35" s="95">
        <f t="shared" si="55"/>
        <v>3</v>
      </c>
      <c r="AX35" s="95">
        <f t="shared" si="55"/>
        <v>3</v>
      </c>
      <c r="AY35" s="95">
        <v>4</v>
      </c>
      <c r="AZ35" s="95">
        <f t="shared" si="55"/>
        <v>4</v>
      </c>
      <c r="BA35" s="95">
        <f t="shared" si="55"/>
        <v>4</v>
      </c>
      <c r="BB35" s="95">
        <f t="shared" si="55"/>
        <v>4</v>
      </c>
      <c r="BC35" s="95">
        <f t="shared" si="55"/>
        <v>4</v>
      </c>
      <c r="BD35" s="95">
        <f t="shared" si="55"/>
        <v>4</v>
      </c>
      <c r="BE35" s="95">
        <f t="shared" si="55"/>
        <v>4</v>
      </c>
      <c r="BF35" s="95">
        <f t="shared" si="55"/>
        <v>4</v>
      </c>
      <c r="BG35" s="95">
        <f t="shared" si="55"/>
        <v>4</v>
      </c>
      <c r="BH35" s="95">
        <f t="shared" si="55"/>
        <v>4</v>
      </c>
      <c r="BI35" s="95">
        <f t="shared" si="55"/>
        <v>4</v>
      </c>
      <c r="BJ35" s="95">
        <f t="shared" si="55"/>
        <v>4</v>
      </c>
      <c r="BK35" s="95">
        <f t="shared" si="55"/>
        <v>4</v>
      </c>
      <c r="BL35" s="95">
        <f t="shared" si="55"/>
        <v>4</v>
      </c>
      <c r="BM35" s="95">
        <f t="shared" si="55"/>
        <v>4</v>
      </c>
      <c r="BN35" s="95">
        <f t="shared" si="55"/>
        <v>4</v>
      </c>
      <c r="BO35" s="95">
        <f t="shared" si="55"/>
        <v>4</v>
      </c>
      <c r="BP35" s="95">
        <f t="shared" ref="BP35:DR35" si="56">BO35</f>
        <v>4</v>
      </c>
      <c r="BQ35" s="95">
        <f t="shared" si="56"/>
        <v>4</v>
      </c>
      <c r="BR35" s="95">
        <f t="shared" si="56"/>
        <v>4</v>
      </c>
      <c r="BS35" s="95">
        <f t="shared" si="56"/>
        <v>4</v>
      </c>
      <c r="BT35" s="95">
        <f t="shared" si="56"/>
        <v>4</v>
      </c>
      <c r="BU35" s="95">
        <f t="shared" si="56"/>
        <v>4</v>
      </c>
      <c r="BV35" s="95">
        <f t="shared" si="56"/>
        <v>4</v>
      </c>
      <c r="BW35" s="95">
        <v>5</v>
      </c>
      <c r="BX35" s="95">
        <f t="shared" si="56"/>
        <v>5</v>
      </c>
      <c r="BY35" s="95">
        <f t="shared" si="56"/>
        <v>5</v>
      </c>
      <c r="BZ35" s="95">
        <f t="shared" si="56"/>
        <v>5</v>
      </c>
      <c r="CA35" s="95">
        <f t="shared" si="56"/>
        <v>5</v>
      </c>
      <c r="CB35" s="95">
        <f t="shared" si="56"/>
        <v>5</v>
      </c>
      <c r="CC35" s="95">
        <f t="shared" si="56"/>
        <v>5</v>
      </c>
      <c r="CD35" s="95">
        <f t="shared" si="56"/>
        <v>5</v>
      </c>
      <c r="CE35" s="95">
        <f t="shared" si="56"/>
        <v>5</v>
      </c>
      <c r="CF35" s="95">
        <f t="shared" si="56"/>
        <v>5</v>
      </c>
      <c r="CG35" s="95">
        <f t="shared" si="56"/>
        <v>5</v>
      </c>
      <c r="CH35" s="95">
        <f t="shared" si="56"/>
        <v>5</v>
      </c>
      <c r="CI35" s="95">
        <f t="shared" si="56"/>
        <v>5</v>
      </c>
      <c r="CJ35" s="95">
        <f t="shared" si="56"/>
        <v>5</v>
      </c>
      <c r="CK35" s="95">
        <f t="shared" si="56"/>
        <v>5</v>
      </c>
      <c r="CL35" s="95">
        <f t="shared" si="56"/>
        <v>5</v>
      </c>
      <c r="CM35" s="95">
        <f t="shared" si="56"/>
        <v>5</v>
      </c>
      <c r="CN35" s="95">
        <f t="shared" si="56"/>
        <v>5</v>
      </c>
      <c r="CO35" s="95">
        <f t="shared" si="56"/>
        <v>5</v>
      </c>
      <c r="CP35" s="95">
        <f t="shared" si="56"/>
        <v>5</v>
      </c>
      <c r="CQ35" s="95">
        <f t="shared" si="56"/>
        <v>5</v>
      </c>
      <c r="CR35" s="95">
        <f t="shared" si="56"/>
        <v>5</v>
      </c>
      <c r="CS35" s="95">
        <f t="shared" si="56"/>
        <v>5</v>
      </c>
      <c r="CT35" s="95">
        <f t="shared" si="56"/>
        <v>5</v>
      </c>
      <c r="CU35" s="95">
        <v>6</v>
      </c>
      <c r="CV35" s="95">
        <f t="shared" si="56"/>
        <v>6</v>
      </c>
      <c r="CW35" s="95">
        <f t="shared" si="56"/>
        <v>6</v>
      </c>
      <c r="CX35" s="95">
        <f t="shared" si="56"/>
        <v>6</v>
      </c>
      <c r="CY35" s="95">
        <f t="shared" si="56"/>
        <v>6</v>
      </c>
      <c r="CZ35" s="95">
        <f t="shared" si="56"/>
        <v>6</v>
      </c>
      <c r="DA35" s="95">
        <f t="shared" si="56"/>
        <v>6</v>
      </c>
      <c r="DB35" s="95">
        <f t="shared" si="56"/>
        <v>6</v>
      </c>
      <c r="DC35" s="95">
        <f t="shared" si="56"/>
        <v>6</v>
      </c>
      <c r="DD35" s="95">
        <f t="shared" si="56"/>
        <v>6</v>
      </c>
      <c r="DE35" s="95">
        <f t="shared" si="56"/>
        <v>6</v>
      </c>
      <c r="DF35" s="95">
        <f t="shared" si="56"/>
        <v>6</v>
      </c>
      <c r="DG35" s="95">
        <f t="shared" si="56"/>
        <v>6</v>
      </c>
      <c r="DH35" s="95">
        <f t="shared" si="56"/>
        <v>6</v>
      </c>
      <c r="DI35" s="95">
        <f t="shared" si="56"/>
        <v>6</v>
      </c>
      <c r="DJ35" s="95">
        <f t="shared" si="56"/>
        <v>6</v>
      </c>
      <c r="DK35" s="95">
        <f t="shared" si="56"/>
        <v>6</v>
      </c>
      <c r="DL35" s="95">
        <f t="shared" si="56"/>
        <v>6</v>
      </c>
      <c r="DM35" s="95">
        <f t="shared" si="56"/>
        <v>6</v>
      </c>
      <c r="DN35" s="95">
        <f t="shared" si="56"/>
        <v>6</v>
      </c>
      <c r="DO35" s="95">
        <f t="shared" si="56"/>
        <v>6</v>
      </c>
      <c r="DP35" s="95">
        <f t="shared" si="56"/>
        <v>6</v>
      </c>
      <c r="DQ35" s="95">
        <f t="shared" si="56"/>
        <v>6</v>
      </c>
      <c r="DR35" s="96">
        <f t="shared" si="56"/>
        <v>6</v>
      </c>
    </row>
    <row r="36" spans="1:122" ht="18" customHeight="1" x14ac:dyDescent="0.3">
      <c r="A36" s="94" t="s">
        <v>108</v>
      </c>
      <c r="B36" s="128">
        <v>110000</v>
      </c>
      <c r="C36" s="95">
        <v>2</v>
      </c>
      <c r="D36" s="95">
        <f t="shared" ref="D36:BO36" si="57">C36</f>
        <v>2</v>
      </c>
      <c r="E36" s="95">
        <f t="shared" si="57"/>
        <v>2</v>
      </c>
      <c r="F36" s="95">
        <f t="shared" si="57"/>
        <v>2</v>
      </c>
      <c r="G36" s="95">
        <f t="shared" si="57"/>
        <v>2</v>
      </c>
      <c r="H36" s="95">
        <f t="shared" si="57"/>
        <v>2</v>
      </c>
      <c r="I36" s="95">
        <f t="shared" si="57"/>
        <v>2</v>
      </c>
      <c r="J36" s="95">
        <f t="shared" si="57"/>
        <v>2</v>
      </c>
      <c r="K36" s="95">
        <f t="shared" si="57"/>
        <v>2</v>
      </c>
      <c r="L36" s="95">
        <f t="shared" si="57"/>
        <v>2</v>
      </c>
      <c r="M36" s="95">
        <f t="shared" si="57"/>
        <v>2</v>
      </c>
      <c r="N36" s="95">
        <f t="shared" si="57"/>
        <v>2</v>
      </c>
      <c r="O36" s="95">
        <f t="shared" si="57"/>
        <v>2</v>
      </c>
      <c r="P36" s="95">
        <f t="shared" si="57"/>
        <v>2</v>
      </c>
      <c r="Q36" s="95">
        <f t="shared" si="57"/>
        <v>2</v>
      </c>
      <c r="R36" s="95">
        <f t="shared" si="57"/>
        <v>2</v>
      </c>
      <c r="S36" s="95">
        <f t="shared" si="57"/>
        <v>2</v>
      </c>
      <c r="T36" s="95">
        <f t="shared" si="57"/>
        <v>2</v>
      </c>
      <c r="U36" s="95">
        <f t="shared" si="57"/>
        <v>2</v>
      </c>
      <c r="V36" s="95">
        <f t="shared" si="57"/>
        <v>2</v>
      </c>
      <c r="W36" s="95">
        <f t="shared" si="57"/>
        <v>2</v>
      </c>
      <c r="X36" s="95">
        <f t="shared" si="57"/>
        <v>2</v>
      </c>
      <c r="Y36" s="95">
        <f t="shared" si="57"/>
        <v>2</v>
      </c>
      <c r="Z36" s="95">
        <f t="shared" si="57"/>
        <v>2</v>
      </c>
      <c r="AA36" s="95">
        <v>3</v>
      </c>
      <c r="AB36" s="95">
        <f t="shared" si="57"/>
        <v>3</v>
      </c>
      <c r="AC36" s="95">
        <f t="shared" si="57"/>
        <v>3</v>
      </c>
      <c r="AD36" s="95">
        <f t="shared" si="57"/>
        <v>3</v>
      </c>
      <c r="AE36" s="95">
        <f t="shared" si="57"/>
        <v>3</v>
      </c>
      <c r="AF36" s="95">
        <f t="shared" si="57"/>
        <v>3</v>
      </c>
      <c r="AG36" s="95">
        <f t="shared" si="57"/>
        <v>3</v>
      </c>
      <c r="AH36" s="95">
        <f t="shared" si="57"/>
        <v>3</v>
      </c>
      <c r="AI36" s="95">
        <f t="shared" si="57"/>
        <v>3</v>
      </c>
      <c r="AJ36" s="95">
        <f t="shared" si="57"/>
        <v>3</v>
      </c>
      <c r="AK36" s="95">
        <f t="shared" si="57"/>
        <v>3</v>
      </c>
      <c r="AL36" s="95">
        <f t="shared" si="57"/>
        <v>3</v>
      </c>
      <c r="AM36" s="95">
        <f t="shared" si="57"/>
        <v>3</v>
      </c>
      <c r="AN36" s="95">
        <f t="shared" si="57"/>
        <v>3</v>
      </c>
      <c r="AO36" s="95">
        <f t="shared" si="57"/>
        <v>3</v>
      </c>
      <c r="AP36" s="95">
        <f t="shared" si="57"/>
        <v>3</v>
      </c>
      <c r="AQ36" s="95">
        <f t="shared" si="57"/>
        <v>3</v>
      </c>
      <c r="AR36" s="95">
        <f t="shared" si="57"/>
        <v>3</v>
      </c>
      <c r="AS36" s="95">
        <f t="shared" si="57"/>
        <v>3</v>
      </c>
      <c r="AT36" s="95">
        <f t="shared" si="57"/>
        <v>3</v>
      </c>
      <c r="AU36" s="95">
        <f t="shared" si="57"/>
        <v>3</v>
      </c>
      <c r="AV36" s="95">
        <f t="shared" si="57"/>
        <v>3</v>
      </c>
      <c r="AW36" s="95">
        <f t="shared" si="57"/>
        <v>3</v>
      </c>
      <c r="AX36" s="95">
        <f t="shared" si="57"/>
        <v>3</v>
      </c>
      <c r="AY36" s="95">
        <f t="shared" si="57"/>
        <v>3</v>
      </c>
      <c r="AZ36" s="95">
        <f t="shared" si="57"/>
        <v>3</v>
      </c>
      <c r="BA36" s="95">
        <f t="shared" si="57"/>
        <v>3</v>
      </c>
      <c r="BB36" s="95">
        <f t="shared" si="57"/>
        <v>3</v>
      </c>
      <c r="BC36" s="95">
        <f t="shared" si="57"/>
        <v>3</v>
      </c>
      <c r="BD36" s="95">
        <f t="shared" si="57"/>
        <v>3</v>
      </c>
      <c r="BE36" s="95">
        <f t="shared" si="57"/>
        <v>3</v>
      </c>
      <c r="BF36" s="95">
        <f t="shared" si="57"/>
        <v>3</v>
      </c>
      <c r="BG36" s="95">
        <f t="shared" si="57"/>
        <v>3</v>
      </c>
      <c r="BH36" s="95">
        <f t="shared" si="57"/>
        <v>3</v>
      </c>
      <c r="BI36" s="95">
        <f t="shared" si="57"/>
        <v>3</v>
      </c>
      <c r="BJ36" s="95">
        <f t="shared" si="57"/>
        <v>3</v>
      </c>
      <c r="BK36" s="95">
        <f t="shared" si="57"/>
        <v>3</v>
      </c>
      <c r="BL36" s="95">
        <f t="shared" si="57"/>
        <v>3</v>
      </c>
      <c r="BM36" s="95">
        <f t="shared" si="57"/>
        <v>3</v>
      </c>
      <c r="BN36" s="95">
        <f t="shared" si="57"/>
        <v>3</v>
      </c>
      <c r="BO36" s="95">
        <f t="shared" si="57"/>
        <v>3</v>
      </c>
      <c r="BP36" s="95">
        <f t="shared" ref="BP36:DR36" si="58">BO36</f>
        <v>3</v>
      </c>
      <c r="BQ36" s="95">
        <f t="shared" si="58"/>
        <v>3</v>
      </c>
      <c r="BR36" s="95">
        <f t="shared" si="58"/>
        <v>3</v>
      </c>
      <c r="BS36" s="95">
        <f t="shared" si="58"/>
        <v>3</v>
      </c>
      <c r="BT36" s="95">
        <f t="shared" si="58"/>
        <v>3</v>
      </c>
      <c r="BU36" s="95">
        <f t="shared" si="58"/>
        <v>3</v>
      </c>
      <c r="BV36" s="95">
        <f t="shared" si="58"/>
        <v>3</v>
      </c>
      <c r="BW36" s="95">
        <f t="shared" si="58"/>
        <v>3</v>
      </c>
      <c r="BX36" s="95">
        <f t="shared" si="58"/>
        <v>3</v>
      </c>
      <c r="BY36" s="95">
        <f t="shared" si="58"/>
        <v>3</v>
      </c>
      <c r="BZ36" s="95">
        <f t="shared" si="58"/>
        <v>3</v>
      </c>
      <c r="CA36" s="95">
        <f t="shared" si="58"/>
        <v>3</v>
      </c>
      <c r="CB36" s="95">
        <f t="shared" si="58"/>
        <v>3</v>
      </c>
      <c r="CC36" s="95">
        <f t="shared" si="58"/>
        <v>3</v>
      </c>
      <c r="CD36" s="95">
        <f t="shared" si="58"/>
        <v>3</v>
      </c>
      <c r="CE36" s="95">
        <f t="shared" si="58"/>
        <v>3</v>
      </c>
      <c r="CF36" s="95">
        <f t="shared" si="58"/>
        <v>3</v>
      </c>
      <c r="CG36" s="95">
        <f t="shared" si="58"/>
        <v>3</v>
      </c>
      <c r="CH36" s="95">
        <f t="shared" si="58"/>
        <v>3</v>
      </c>
      <c r="CI36" s="95">
        <f t="shared" si="58"/>
        <v>3</v>
      </c>
      <c r="CJ36" s="95">
        <f t="shared" si="58"/>
        <v>3</v>
      </c>
      <c r="CK36" s="95">
        <f t="shared" si="58"/>
        <v>3</v>
      </c>
      <c r="CL36" s="95">
        <f t="shared" si="58"/>
        <v>3</v>
      </c>
      <c r="CM36" s="95">
        <f t="shared" si="58"/>
        <v>3</v>
      </c>
      <c r="CN36" s="95">
        <f t="shared" si="58"/>
        <v>3</v>
      </c>
      <c r="CO36" s="95">
        <f t="shared" si="58"/>
        <v>3</v>
      </c>
      <c r="CP36" s="95">
        <f t="shared" si="58"/>
        <v>3</v>
      </c>
      <c r="CQ36" s="95">
        <f t="shared" si="58"/>
        <v>3</v>
      </c>
      <c r="CR36" s="95">
        <f t="shared" si="58"/>
        <v>3</v>
      </c>
      <c r="CS36" s="95">
        <f t="shared" si="58"/>
        <v>3</v>
      </c>
      <c r="CT36" s="95">
        <f t="shared" si="58"/>
        <v>3</v>
      </c>
      <c r="CU36" s="95">
        <v>4</v>
      </c>
      <c r="CV36" s="95">
        <f t="shared" si="58"/>
        <v>4</v>
      </c>
      <c r="CW36" s="95">
        <f t="shared" si="58"/>
        <v>4</v>
      </c>
      <c r="CX36" s="95">
        <f t="shared" si="58"/>
        <v>4</v>
      </c>
      <c r="CY36" s="95">
        <f t="shared" si="58"/>
        <v>4</v>
      </c>
      <c r="CZ36" s="95">
        <f t="shared" si="58"/>
        <v>4</v>
      </c>
      <c r="DA36" s="95">
        <f t="shared" si="58"/>
        <v>4</v>
      </c>
      <c r="DB36" s="95">
        <f t="shared" si="58"/>
        <v>4</v>
      </c>
      <c r="DC36" s="95">
        <f t="shared" si="58"/>
        <v>4</v>
      </c>
      <c r="DD36" s="95">
        <f t="shared" si="58"/>
        <v>4</v>
      </c>
      <c r="DE36" s="95">
        <f t="shared" si="58"/>
        <v>4</v>
      </c>
      <c r="DF36" s="95">
        <f t="shared" si="58"/>
        <v>4</v>
      </c>
      <c r="DG36" s="95">
        <f t="shared" si="58"/>
        <v>4</v>
      </c>
      <c r="DH36" s="95">
        <f t="shared" si="58"/>
        <v>4</v>
      </c>
      <c r="DI36" s="95">
        <f t="shared" si="58"/>
        <v>4</v>
      </c>
      <c r="DJ36" s="95">
        <f t="shared" si="58"/>
        <v>4</v>
      </c>
      <c r="DK36" s="95">
        <f t="shared" si="58"/>
        <v>4</v>
      </c>
      <c r="DL36" s="95">
        <f t="shared" si="58"/>
        <v>4</v>
      </c>
      <c r="DM36" s="95">
        <f t="shared" si="58"/>
        <v>4</v>
      </c>
      <c r="DN36" s="95">
        <f t="shared" si="58"/>
        <v>4</v>
      </c>
      <c r="DO36" s="95">
        <f t="shared" si="58"/>
        <v>4</v>
      </c>
      <c r="DP36" s="95">
        <f t="shared" si="58"/>
        <v>4</v>
      </c>
      <c r="DQ36" s="95">
        <f t="shared" si="58"/>
        <v>4</v>
      </c>
      <c r="DR36" s="96">
        <f t="shared" si="58"/>
        <v>4</v>
      </c>
    </row>
    <row r="37" spans="1:122" ht="18" customHeight="1" x14ac:dyDescent="0.3">
      <c r="A37" s="94" t="s">
        <v>109</v>
      </c>
      <c r="B37" s="128">
        <v>900000</v>
      </c>
      <c r="C37" s="95">
        <v>1</v>
      </c>
      <c r="D37" s="95">
        <f t="shared" ref="D37:BO37" si="59">C37</f>
        <v>1</v>
      </c>
      <c r="E37" s="95">
        <f t="shared" si="59"/>
        <v>1</v>
      </c>
      <c r="F37" s="95">
        <f t="shared" si="59"/>
        <v>1</v>
      </c>
      <c r="G37" s="95">
        <f t="shared" si="59"/>
        <v>1</v>
      </c>
      <c r="H37" s="95">
        <f t="shared" si="59"/>
        <v>1</v>
      </c>
      <c r="I37" s="95">
        <f t="shared" si="59"/>
        <v>1</v>
      </c>
      <c r="J37" s="95">
        <f t="shared" si="59"/>
        <v>1</v>
      </c>
      <c r="K37" s="95">
        <f t="shared" si="59"/>
        <v>1</v>
      </c>
      <c r="L37" s="95">
        <f t="shared" si="59"/>
        <v>1</v>
      </c>
      <c r="M37" s="95">
        <f t="shared" si="59"/>
        <v>1</v>
      </c>
      <c r="N37" s="95">
        <f t="shared" si="59"/>
        <v>1</v>
      </c>
      <c r="O37" s="95">
        <f t="shared" si="59"/>
        <v>1</v>
      </c>
      <c r="P37" s="95">
        <f t="shared" si="59"/>
        <v>1</v>
      </c>
      <c r="Q37" s="95">
        <f t="shared" si="59"/>
        <v>1</v>
      </c>
      <c r="R37" s="95">
        <f t="shared" si="59"/>
        <v>1</v>
      </c>
      <c r="S37" s="95">
        <f t="shared" si="59"/>
        <v>1</v>
      </c>
      <c r="T37" s="95">
        <f t="shared" si="59"/>
        <v>1</v>
      </c>
      <c r="U37" s="95">
        <f t="shared" si="59"/>
        <v>1</v>
      </c>
      <c r="V37" s="95">
        <f t="shared" si="59"/>
        <v>1</v>
      </c>
      <c r="W37" s="95">
        <f t="shared" si="59"/>
        <v>1</v>
      </c>
      <c r="X37" s="95">
        <f t="shared" si="59"/>
        <v>1</v>
      </c>
      <c r="Y37" s="95">
        <f t="shared" si="59"/>
        <v>1</v>
      </c>
      <c r="Z37" s="95">
        <f t="shared" si="59"/>
        <v>1</v>
      </c>
      <c r="AA37" s="95">
        <f t="shared" si="59"/>
        <v>1</v>
      </c>
      <c r="AB37" s="95">
        <f t="shared" si="59"/>
        <v>1</v>
      </c>
      <c r="AC37" s="95">
        <f t="shared" si="59"/>
        <v>1</v>
      </c>
      <c r="AD37" s="95">
        <f t="shared" si="59"/>
        <v>1</v>
      </c>
      <c r="AE37" s="95">
        <f t="shared" si="59"/>
        <v>1</v>
      </c>
      <c r="AF37" s="95">
        <f t="shared" si="59"/>
        <v>1</v>
      </c>
      <c r="AG37" s="95">
        <f t="shared" si="59"/>
        <v>1</v>
      </c>
      <c r="AH37" s="95">
        <f t="shared" si="59"/>
        <v>1</v>
      </c>
      <c r="AI37" s="95">
        <f t="shared" si="59"/>
        <v>1</v>
      </c>
      <c r="AJ37" s="95">
        <f t="shared" si="59"/>
        <v>1</v>
      </c>
      <c r="AK37" s="95">
        <f t="shared" si="59"/>
        <v>1</v>
      </c>
      <c r="AL37" s="95">
        <f t="shared" si="59"/>
        <v>1</v>
      </c>
      <c r="AM37" s="95">
        <v>2</v>
      </c>
      <c r="AN37" s="95">
        <f t="shared" si="59"/>
        <v>2</v>
      </c>
      <c r="AO37" s="95">
        <f t="shared" si="59"/>
        <v>2</v>
      </c>
      <c r="AP37" s="95">
        <f t="shared" si="59"/>
        <v>2</v>
      </c>
      <c r="AQ37" s="95">
        <f t="shared" si="59"/>
        <v>2</v>
      </c>
      <c r="AR37" s="95">
        <f t="shared" si="59"/>
        <v>2</v>
      </c>
      <c r="AS37" s="95">
        <f t="shared" si="59"/>
        <v>2</v>
      </c>
      <c r="AT37" s="95">
        <f t="shared" si="59"/>
        <v>2</v>
      </c>
      <c r="AU37" s="95">
        <f t="shared" si="59"/>
        <v>2</v>
      </c>
      <c r="AV37" s="95">
        <f t="shared" si="59"/>
        <v>2</v>
      </c>
      <c r="AW37" s="95">
        <f t="shared" si="59"/>
        <v>2</v>
      </c>
      <c r="AX37" s="95">
        <f t="shared" si="59"/>
        <v>2</v>
      </c>
      <c r="AY37" s="95">
        <f t="shared" si="59"/>
        <v>2</v>
      </c>
      <c r="AZ37" s="95">
        <f t="shared" si="59"/>
        <v>2</v>
      </c>
      <c r="BA37" s="95">
        <f t="shared" si="59"/>
        <v>2</v>
      </c>
      <c r="BB37" s="95">
        <f t="shared" si="59"/>
        <v>2</v>
      </c>
      <c r="BC37" s="95">
        <f t="shared" si="59"/>
        <v>2</v>
      </c>
      <c r="BD37" s="95">
        <f t="shared" si="59"/>
        <v>2</v>
      </c>
      <c r="BE37" s="95">
        <f t="shared" si="59"/>
        <v>2</v>
      </c>
      <c r="BF37" s="95">
        <f t="shared" si="59"/>
        <v>2</v>
      </c>
      <c r="BG37" s="95">
        <f t="shared" si="59"/>
        <v>2</v>
      </c>
      <c r="BH37" s="95">
        <f t="shared" si="59"/>
        <v>2</v>
      </c>
      <c r="BI37" s="95">
        <f t="shared" si="59"/>
        <v>2</v>
      </c>
      <c r="BJ37" s="95">
        <f t="shared" si="59"/>
        <v>2</v>
      </c>
      <c r="BK37" s="95">
        <f t="shared" si="59"/>
        <v>2</v>
      </c>
      <c r="BL37" s="95">
        <f t="shared" si="59"/>
        <v>2</v>
      </c>
      <c r="BM37" s="95">
        <f t="shared" si="59"/>
        <v>2</v>
      </c>
      <c r="BN37" s="95">
        <f t="shared" si="59"/>
        <v>2</v>
      </c>
      <c r="BO37" s="95">
        <f t="shared" si="59"/>
        <v>2</v>
      </c>
      <c r="BP37" s="95">
        <f t="shared" ref="BP37:DR37" si="60">BO37</f>
        <v>2</v>
      </c>
      <c r="BQ37" s="95">
        <f t="shared" si="60"/>
        <v>2</v>
      </c>
      <c r="BR37" s="95">
        <f t="shared" si="60"/>
        <v>2</v>
      </c>
      <c r="BS37" s="95">
        <f t="shared" si="60"/>
        <v>2</v>
      </c>
      <c r="BT37" s="95">
        <f t="shared" si="60"/>
        <v>2</v>
      </c>
      <c r="BU37" s="95">
        <f t="shared" si="60"/>
        <v>2</v>
      </c>
      <c r="BV37" s="95">
        <f t="shared" si="60"/>
        <v>2</v>
      </c>
      <c r="BW37" s="95">
        <f t="shared" si="60"/>
        <v>2</v>
      </c>
      <c r="BX37" s="95">
        <f t="shared" si="60"/>
        <v>2</v>
      </c>
      <c r="BY37" s="95">
        <f t="shared" si="60"/>
        <v>2</v>
      </c>
      <c r="BZ37" s="95">
        <f t="shared" si="60"/>
        <v>2</v>
      </c>
      <c r="CA37" s="95">
        <f t="shared" si="60"/>
        <v>2</v>
      </c>
      <c r="CB37" s="95">
        <f t="shared" si="60"/>
        <v>2</v>
      </c>
      <c r="CC37" s="95">
        <f t="shared" si="60"/>
        <v>2</v>
      </c>
      <c r="CD37" s="95">
        <f t="shared" si="60"/>
        <v>2</v>
      </c>
      <c r="CE37" s="95">
        <f t="shared" si="60"/>
        <v>2</v>
      </c>
      <c r="CF37" s="95">
        <f t="shared" si="60"/>
        <v>2</v>
      </c>
      <c r="CG37" s="95">
        <f t="shared" si="60"/>
        <v>2</v>
      </c>
      <c r="CH37" s="95">
        <f t="shared" si="60"/>
        <v>2</v>
      </c>
      <c r="CI37" s="95">
        <f t="shared" si="60"/>
        <v>2</v>
      </c>
      <c r="CJ37" s="95">
        <f t="shared" si="60"/>
        <v>2</v>
      </c>
      <c r="CK37" s="95">
        <f t="shared" si="60"/>
        <v>2</v>
      </c>
      <c r="CL37" s="95">
        <f t="shared" si="60"/>
        <v>2</v>
      </c>
      <c r="CM37" s="95">
        <f t="shared" si="60"/>
        <v>2</v>
      </c>
      <c r="CN37" s="95">
        <f t="shared" si="60"/>
        <v>2</v>
      </c>
      <c r="CO37" s="95">
        <f t="shared" si="60"/>
        <v>2</v>
      </c>
      <c r="CP37" s="95">
        <f t="shared" si="60"/>
        <v>2</v>
      </c>
      <c r="CQ37" s="95">
        <f t="shared" si="60"/>
        <v>2</v>
      </c>
      <c r="CR37" s="95">
        <f t="shared" si="60"/>
        <v>2</v>
      </c>
      <c r="CS37" s="95">
        <f t="shared" si="60"/>
        <v>2</v>
      </c>
      <c r="CT37" s="95">
        <f t="shared" si="60"/>
        <v>2</v>
      </c>
      <c r="CU37" s="95">
        <v>3</v>
      </c>
      <c r="CV37" s="95">
        <f t="shared" si="60"/>
        <v>3</v>
      </c>
      <c r="CW37" s="95">
        <f t="shared" si="60"/>
        <v>3</v>
      </c>
      <c r="CX37" s="95">
        <f t="shared" si="60"/>
        <v>3</v>
      </c>
      <c r="CY37" s="95">
        <f t="shared" si="60"/>
        <v>3</v>
      </c>
      <c r="CZ37" s="95">
        <f t="shared" si="60"/>
        <v>3</v>
      </c>
      <c r="DA37" s="95">
        <f t="shared" si="60"/>
        <v>3</v>
      </c>
      <c r="DB37" s="95">
        <f t="shared" si="60"/>
        <v>3</v>
      </c>
      <c r="DC37" s="95">
        <f t="shared" si="60"/>
        <v>3</v>
      </c>
      <c r="DD37" s="95">
        <f t="shared" si="60"/>
        <v>3</v>
      </c>
      <c r="DE37" s="95">
        <f t="shared" si="60"/>
        <v>3</v>
      </c>
      <c r="DF37" s="95">
        <f t="shared" si="60"/>
        <v>3</v>
      </c>
      <c r="DG37" s="95">
        <f t="shared" si="60"/>
        <v>3</v>
      </c>
      <c r="DH37" s="95">
        <f t="shared" si="60"/>
        <v>3</v>
      </c>
      <c r="DI37" s="95">
        <f t="shared" si="60"/>
        <v>3</v>
      </c>
      <c r="DJ37" s="95">
        <f t="shared" si="60"/>
        <v>3</v>
      </c>
      <c r="DK37" s="95">
        <f t="shared" si="60"/>
        <v>3</v>
      </c>
      <c r="DL37" s="95">
        <f t="shared" si="60"/>
        <v>3</v>
      </c>
      <c r="DM37" s="95">
        <f t="shared" si="60"/>
        <v>3</v>
      </c>
      <c r="DN37" s="95">
        <f t="shared" si="60"/>
        <v>3</v>
      </c>
      <c r="DO37" s="95">
        <f t="shared" si="60"/>
        <v>3</v>
      </c>
      <c r="DP37" s="95">
        <f t="shared" si="60"/>
        <v>3</v>
      </c>
      <c r="DQ37" s="95">
        <f t="shared" si="60"/>
        <v>3</v>
      </c>
      <c r="DR37" s="96">
        <f t="shared" si="60"/>
        <v>3</v>
      </c>
    </row>
    <row r="38" spans="1:122" s="7" customFormat="1" ht="18" customHeight="1" x14ac:dyDescent="0.3">
      <c r="A38" s="41" t="s">
        <v>110</v>
      </c>
      <c r="B38" s="49"/>
      <c r="C38" s="42">
        <f>SUM(C39:C40)</f>
        <v>2</v>
      </c>
      <c r="D38" s="42">
        <f t="shared" ref="D38:BO38" si="61">SUM(D39:D40)</f>
        <v>2</v>
      </c>
      <c r="E38" s="42">
        <f t="shared" si="61"/>
        <v>2</v>
      </c>
      <c r="F38" s="42">
        <f t="shared" si="61"/>
        <v>2</v>
      </c>
      <c r="G38" s="42">
        <f t="shared" si="61"/>
        <v>2</v>
      </c>
      <c r="H38" s="42">
        <f t="shared" si="61"/>
        <v>2</v>
      </c>
      <c r="I38" s="42">
        <f t="shared" si="61"/>
        <v>2</v>
      </c>
      <c r="J38" s="42">
        <f t="shared" si="61"/>
        <v>2</v>
      </c>
      <c r="K38" s="42">
        <f t="shared" si="61"/>
        <v>2</v>
      </c>
      <c r="L38" s="42">
        <f t="shared" si="61"/>
        <v>2</v>
      </c>
      <c r="M38" s="42">
        <f t="shared" si="61"/>
        <v>2</v>
      </c>
      <c r="N38" s="42">
        <f t="shared" si="61"/>
        <v>2</v>
      </c>
      <c r="O38" s="42">
        <f t="shared" si="61"/>
        <v>2</v>
      </c>
      <c r="P38" s="42">
        <f t="shared" si="61"/>
        <v>2</v>
      </c>
      <c r="Q38" s="42">
        <f t="shared" si="61"/>
        <v>2</v>
      </c>
      <c r="R38" s="42">
        <f t="shared" si="61"/>
        <v>2</v>
      </c>
      <c r="S38" s="42">
        <f t="shared" si="61"/>
        <v>2</v>
      </c>
      <c r="T38" s="42">
        <f t="shared" si="61"/>
        <v>2</v>
      </c>
      <c r="U38" s="42">
        <f t="shared" si="61"/>
        <v>2</v>
      </c>
      <c r="V38" s="42">
        <f t="shared" si="61"/>
        <v>2</v>
      </c>
      <c r="W38" s="42">
        <f t="shared" si="61"/>
        <v>2</v>
      </c>
      <c r="X38" s="42">
        <f t="shared" si="61"/>
        <v>2</v>
      </c>
      <c r="Y38" s="42">
        <f t="shared" si="61"/>
        <v>2</v>
      </c>
      <c r="Z38" s="42">
        <f t="shared" si="61"/>
        <v>2</v>
      </c>
      <c r="AA38" s="42">
        <f t="shared" si="61"/>
        <v>2</v>
      </c>
      <c r="AB38" s="42">
        <f t="shared" si="61"/>
        <v>2</v>
      </c>
      <c r="AC38" s="42">
        <f t="shared" si="61"/>
        <v>2</v>
      </c>
      <c r="AD38" s="42">
        <f t="shared" si="61"/>
        <v>2</v>
      </c>
      <c r="AE38" s="42">
        <f t="shared" si="61"/>
        <v>2</v>
      </c>
      <c r="AF38" s="42">
        <f t="shared" si="61"/>
        <v>2</v>
      </c>
      <c r="AG38" s="42">
        <f t="shared" si="61"/>
        <v>2</v>
      </c>
      <c r="AH38" s="42">
        <f t="shared" si="61"/>
        <v>2</v>
      </c>
      <c r="AI38" s="42">
        <f t="shared" si="61"/>
        <v>2</v>
      </c>
      <c r="AJ38" s="42">
        <f t="shared" si="61"/>
        <v>2</v>
      </c>
      <c r="AK38" s="42">
        <f t="shared" si="61"/>
        <v>2</v>
      </c>
      <c r="AL38" s="42">
        <f t="shared" si="61"/>
        <v>2</v>
      </c>
      <c r="AM38" s="42">
        <f t="shared" si="61"/>
        <v>3</v>
      </c>
      <c r="AN38" s="42">
        <f t="shared" si="61"/>
        <v>3</v>
      </c>
      <c r="AO38" s="42">
        <f t="shared" si="61"/>
        <v>3</v>
      </c>
      <c r="AP38" s="42">
        <f t="shared" si="61"/>
        <v>3</v>
      </c>
      <c r="AQ38" s="42">
        <f t="shared" si="61"/>
        <v>3</v>
      </c>
      <c r="AR38" s="42">
        <f t="shared" si="61"/>
        <v>3</v>
      </c>
      <c r="AS38" s="42">
        <f t="shared" si="61"/>
        <v>3</v>
      </c>
      <c r="AT38" s="42">
        <f t="shared" si="61"/>
        <v>3</v>
      </c>
      <c r="AU38" s="42">
        <f t="shared" si="61"/>
        <v>3</v>
      </c>
      <c r="AV38" s="42">
        <f t="shared" si="61"/>
        <v>3</v>
      </c>
      <c r="AW38" s="42">
        <f t="shared" si="61"/>
        <v>3</v>
      </c>
      <c r="AX38" s="42">
        <f t="shared" si="61"/>
        <v>3</v>
      </c>
      <c r="AY38" s="42">
        <f t="shared" si="61"/>
        <v>3</v>
      </c>
      <c r="AZ38" s="42">
        <f t="shared" si="61"/>
        <v>3</v>
      </c>
      <c r="BA38" s="42">
        <f t="shared" si="61"/>
        <v>3</v>
      </c>
      <c r="BB38" s="42">
        <f t="shared" si="61"/>
        <v>3</v>
      </c>
      <c r="BC38" s="42">
        <f t="shared" si="61"/>
        <v>3</v>
      </c>
      <c r="BD38" s="42">
        <f t="shared" si="61"/>
        <v>3</v>
      </c>
      <c r="BE38" s="42">
        <f t="shared" si="61"/>
        <v>3</v>
      </c>
      <c r="BF38" s="42">
        <f t="shared" si="61"/>
        <v>3</v>
      </c>
      <c r="BG38" s="42">
        <f t="shared" si="61"/>
        <v>3</v>
      </c>
      <c r="BH38" s="42">
        <f t="shared" si="61"/>
        <v>3</v>
      </c>
      <c r="BI38" s="42">
        <f t="shared" si="61"/>
        <v>3</v>
      </c>
      <c r="BJ38" s="42">
        <f t="shared" si="61"/>
        <v>3</v>
      </c>
      <c r="BK38" s="42">
        <f t="shared" si="61"/>
        <v>3</v>
      </c>
      <c r="BL38" s="42">
        <f t="shared" si="61"/>
        <v>3</v>
      </c>
      <c r="BM38" s="42">
        <f t="shared" si="61"/>
        <v>3</v>
      </c>
      <c r="BN38" s="42">
        <f t="shared" si="61"/>
        <v>3</v>
      </c>
      <c r="BO38" s="42">
        <f t="shared" si="61"/>
        <v>3</v>
      </c>
      <c r="BP38" s="42">
        <f t="shared" ref="BP38:DR38" si="62">SUM(BP39:BP40)</f>
        <v>3</v>
      </c>
      <c r="BQ38" s="42">
        <f t="shared" si="62"/>
        <v>3</v>
      </c>
      <c r="BR38" s="42">
        <f t="shared" si="62"/>
        <v>3</v>
      </c>
      <c r="BS38" s="42">
        <f t="shared" si="62"/>
        <v>3</v>
      </c>
      <c r="BT38" s="42">
        <f t="shared" si="62"/>
        <v>3</v>
      </c>
      <c r="BU38" s="42">
        <f t="shared" si="62"/>
        <v>3</v>
      </c>
      <c r="BV38" s="42">
        <f t="shared" si="62"/>
        <v>3</v>
      </c>
      <c r="BW38" s="42">
        <f t="shared" si="62"/>
        <v>4</v>
      </c>
      <c r="BX38" s="42">
        <f t="shared" si="62"/>
        <v>4</v>
      </c>
      <c r="BY38" s="42">
        <f t="shared" si="62"/>
        <v>4</v>
      </c>
      <c r="BZ38" s="42">
        <f t="shared" si="62"/>
        <v>4</v>
      </c>
      <c r="CA38" s="42">
        <f t="shared" si="62"/>
        <v>4</v>
      </c>
      <c r="CB38" s="42">
        <f t="shared" si="62"/>
        <v>4</v>
      </c>
      <c r="CC38" s="42">
        <f t="shared" si="62"/>
        <v>4</v>
      </c>
      <c r="CD38" s="42">
        <f t="shared" si="62"/>
        <v>4</v>
      </c>
      <c r="CE38" s="42">
        <f t="shared" si="62"/>
        <v>4</v>
      </c>
      <c r="CF38" s="42">
        <f t="shared" si="62"/>
        <v>4</v>
      </c>
      <c r="CG38" s="42">
        <f t="shared" si="62"/>
        <v>4</v>
      </c>
      <c r="CH38" s="42">
        <f t="shared" si="62"/>
        <v>4</v>
      </c>
      <c r="CI38" s="42">
        <f t="shared" si="62"/>
        <v>4</v>
      </c>
      <c r="CJ38" s="42">
        <f t="shared" si="62"/>
        <v>4</v>
      </c>
      <c r="CK38" s="42">
        <f t="shared" si="62"/>
        <v>4</v>
      </c>
      <c r="CL38" s="42">
        <f t="shared" si="62"/>
        <v>4</v>
      </c>
      <c r="CM38" s="42">
        <f t="shared" si="62"/>
        <v>4</v>
      </c>
      <c r="CN38" s="42">
        <f t="shared" si="62"/>
        <v>4</v>
      </c>
      <c r="CO38" s="42">
        <f t="shared" si="62"/>
        <v>4</v>
      </c>
      <c r="CP38" s="42">
        <f t="shared" si="62"/>
        <v>4</v>
      </c>
      <c r="CQ38" s="42">
        <f t="shared" si="62"/>
        <v>4</v>
      </c>
      <c r="CR38" s="42">
        <f t="shared" si="62"/>
        <v>4</v>
      </c>
      <c r="CS38" s="42">
        <f t="shared" si="62"/>
        <v>4</v>
      </c>
      <c r="CT38" s="42">
        <f t="shared" si="62"/>
        <v>4</v>
      </c>
      <c r="CU38" s="42">
        <f t="shared" si="62"/>
        <v>4</v>
      </c>
      <c r="CV38" s="42">
        <f t="shared" si="62"/>
        <v>4</v>
      </c>
      <c r="CW38" s="42">
        <f t="shared" si="62"/>
        <v>4</v>
      </c>
      <c r="CX38" s="42">
        <f t="shared" si="62"/>
        <v>4</v>
      </c>
      <c r="CY38" s="42">
        <f t="shared" si="62"/>
        <v>4</v>
      </c>
      <c r="CZ38" s="42">
        <f t="shared" si="62"/>
        <v>4</v>
      </c>
      <c r="DA38" s="42">
        <f t="shared" si="62"/>
        <v>4</v>
      </c>
      <c r="DB38" s="42">
        <f t="shared" si="62"/>
        <v>4</v>
      </c>
      <c r="DC38" s="42">
        <f t="shared" si="62"/>
        <v>4</v>
      </c>
      <c r="DD38" s="42">
        <f t="shared" si="62"/>
        <v>4</v>
      </c>
      <c r="DE38" s="42">
        <f t="shared" si="62"/>
        <v>4</v>
      </c>
      <c r="DF38" s="42">
        <f t="shared" si="62"/>
        <v>4</v>
      </c>
      <c r="DG38" s="42">
        <f t="shared" si="62"/>
        <v>4</v>
      </c>
      <c r="DH38" s="42">
        <f t="shared" si="62"/>
        <v>4</v>
      </c>
      <c r="DI38" s="42">
        <f t="shared" si="62"/>
        <v>4</v>
      </c>
      <c r="DJ38" s="42">
        <f t="shared" si="62"/>
        <v>4</v>
      </c>
      <c r="DK38" s="42">
        <f t="shared" si="62"/>
        <v>4</v>
      </c>
      <c r="DL38" s="42">
        <f t="shared" si="62"/>
        <v>4</v>
      </c>
      <c r="DM38" s="42">
        <f t="shared" si="62"/>
        <v>4</v>
      </c>
      <c r="DN38" s="42">
        <f t="shared" si="62"/>
        <v>4</v>
      </c>
      <c r="DO38" s="42">
        <f t="shared" si="62"/>
        <v>4</v>
      </c>
      <c r="DP38" s="42">
        <f t="shared" si="62"/>
        <v>4</v>
      </c>
      <c r="DQ38" s="42">
        <f t="shared" si="62"/>
        <v>4</v>
      </c>
      <c r="DR38" s="43">
        <f t="shared" si="62"/>
        <v>4</v>
      </c>
    </row>
    <row r="39" spans="1:122" ht="18" customHeight="1" x14ac:dyDescent="0.3">
      <c r="A39" s="94" t="s">
        <v>111</v>
      </c>
      <c r="B39" s="128">
        <v>100000</v>
      </c>
      <c r="C39" s="95">
        <v>1</v>
      </c>
      <c r="D39" s="95">
        <f t="shared" ref="D39:BO39" si="63">C39</f>
        <v>1</v>
      </c>
      <c r="E39" s="95">
        <f t="shared" si="63"/>
        <v>1</v>
      </c>
      <c r="F39" s="95">
        <f t="shared" si="63"/>
        <v>1</v>
      </c>
      <c r="G39" s="95">
        <f t="shared" si="63"/>
        <v>1</v>
      </c>
      <c r="H39" s="95">
        <f t="shared" si="63"/>
        <v>1</v>
      </c>
      <c r="I39" s="95">
        <f t="shared" si="63"/>
        <v>1</v>
      </c>
      <c r="J39" s="95">
        <f t="shared" si="63"/>
        <v>1</v>
      </c>
      <c r="K39" s="95">
        <f t="shared" si="63"/>
        <v>1</v>
      </c>
      <c r="L39" s="95">
        <f t="shared" si="63"/>
        <v>1</v>
      </c>
      <c r="M39" s="95">
        <f t="shared" si="63"/>
        <v>1</v>
      </c>
      <c r="N39" s="95">
        <f t="shared" si="63"/>
        <v>1</v>
      </c>
      <c r="O39" s="95">
        <f t="shared" si="63"/>
        <v>1</v>
      </c>
      <c r="P39" s="95">
        <f t="shared" si="63"/>
        <v>1</v>
      </c>
      <c r="Q39" s="95">
        <f t="shared" si="63"/>
        <v>1</v>
      </c>
      <c r="R39" s="95">
        <f t="shared" si="63"/>
        <v>1</v>
      </c>
      <c r="S39" s="95">
        <f t="shared" si="63"/>
        <v>1</v>
      </c>
      <c r="T39" s="95">
        <f t="shared" si="63"/>
        <v>1</v>
      </c>
      <c r="U39" s="95">
        <f t="shared" si="63"/>
        <v>1</v>
      </c>
      <c r="V39" s="95">
        <f t="shared" si="63"/>
        <v>1</v>
      </c>
      <c r="W39" s="95">
        <f t="shared" si="63"/>
        <v>1</v>
      </c>
      <c r="X39" s="95">
        <f t="shared" si="63"/>
        <v>1</v>
      </c>
      <c r="Y39" s="95">
        <f t="shared" si="63"/>
        <v>1</v>
      </c>
      <c r="Z39" s="95">
        <f t="shared" si="63"/>
        <v>1</v>
      </c>
      <c r="AA39" s="95">
        <f t="shared" si="63"/>
        <v>1</v>
      </c>
      <c r="AB39" s="95">
        <f t="shared" si="63"/>
        <v>1</v>
      </c>
      <c r="AC39" s="95">
        <f t="shared" si="63"/>
        <v>1</v>
      </c>
      <c r="AD39" s="95">
        <f t="shared" si="63"/>
        <v>1</v>
      </c>
      <c r="AE39" s="95">
        <f t="shared" si="63"/>
        <v>1</v>
      </c>
      <c r="AF39" s="95">
        <f t="shared" si="63"/>
        <v>1</v>
      </c>
      <c r="AG39" s="95">
        <f t="shared" si="63"/>
        <v>1</v>
      </c>
      <c r="AH39" s="95">
        <f t="shared" si="63"/>
        <v>1</v>
      </c>
      <c r="AI39" s="95">
        <f t="shared" si="63"/>
        <v>1</v>
      </c>
      <c r="AJ39" s="95">
        <f t="shared" si="63"/>
        <v>1</v>
      </c>
      <c r="AK39" s="95">
        <f t="shared" si="63"/>
        <v>1</v>
      </c>
      <c r="AL39" s="95">
        <f t="shared" si="63"/>
        <v>1</v>
      </c>
      <c r="AM39" s="95">
        <f t="shared" si="63"/>
        <v>1</v>
      </c>
      <c r="AN39" s="95">
        <f t="shared" si="63"/>
        <v>1</v>
      </c>
      <c r="AO39" s="95">
        <f t="shared" si="63"/>
        <v>1</v>
      </c>
      <c r="AP39" s="95">
        <f t="shared" si="63"/>
        <v>1</v>
      </c>
      <c r="AQ39" s="95">
        <f t="shared" si="63"/>
        <v>1</v>
      </c>
      <c r="AR39" s="95">
        <f t="shared" si="63"/>
        <v>1</v>
      </c>
      <c r="AS39" s="95">
        <f t="shared" si="63"/>
        <v>1</v>
      </c>
      <c r="AT39" s="95">
        <f t="shared" si="63"/>
        <v>1</v>
      </c>
      <c r="AU39" s="95">
        <f t="shared" si="63"/>
        <v>1</v>
      </c>
      <c r="AV39" s="95">
        <f t="shared" si="63"/>
        <v>1</v>
      </c>
      <c r="AW39" s="95">
        <f t="shared" si="63"/>
        <v>1</v>
      </c>
      <c r="AX39" s="95">
        <f t="shared" si="63"/>
        <v>1</v>
      </c>
      <c r="AY39" s="95">
        <f t="shared" si="63"/>
        <v>1</v>
      </c>
      <c r="AZ39" s="95">
        <f t="shared" si="63"/>
        <v>1</v>
      </c>
      <c r="BA39" s="95">
        <f t="shared" si="63"/>
        <v>1</v>
      </c>
      <c r="BB39" s="95">
        <f t="shared" si="63"/>
        <v>1</v>
      </c>
      <c r="BC39" s="95">
        <f t="shared" si="63"/>
        <v>1</v>
      </c>
      <c r="BD39" s="95">
        <f t="shared" si="63"/>
        <v>1</v>
      </c>
      <c r="BE39" s="95">
        <f t="shared" si="63"/>
        <v>1</v>
      </c>
      <c r="BF39" s="95">
        <f t="shared" si="63"/>
        <v>1</v>
      </c>
      <c r="BG39" s="95">
        <f t="shared" si="63"/>
        <v>1</v>
      </c>
      <c r="BH39" s="95">
        <f t="shared" si="63"/>
        <v>1</v>
      </c>
      <c r="BI39" s="95">
        <f t="shared" si="63"/>
        <v>1</v>
      </c>
      <c r="BJ39" s="95">
        <f t="shared" si="63"/>
        <v>1</v>
      </c>
      <c r="BK39" s="95">
        <f t="shared" si="63"/>
        <v>1</v>
      </c>
      <c r="BL39" s="95">
        <f t="shared" si="63"/>
        <v>1</v>
      </c>
      <c r="BM39" s="95">
        <f t="shared" si="63"/>
        <v>1</v>
      </c>
      <c r="BN39" s="95">
        <f t="shared" si="63"/>
        <v>1</v>
      </c>
      <c r="BO39" s="95">
        <f t="shared" si="63"/>
        <v>1</v>
      </c>
      <c r="BP39" s="95">
        <f t="shared" ref="BP39:DR39" si="64">BO39</f>
        <v>1</v>
      </c>
      <c r="BQ39" s="95">
        <f t="shared" si="64"/>
        <v>1</v>
      </c>
      <c r="BR39" s="95">
        <f t="shared" si="64"/>
        <v>1</v>
      </c>
      <c r="BS39" s="95">
        <f t="shared" si="64"/>
        <v>1</v>
      </c>
      <c r="BT39" s="95">
        <f t="shared" si="64"/>
        <v>1</v>
      </c>
      <c r="BU39" s="95">
        <f t="shared" si="64"/>
        <v>1</v>
      </c>
      <c r="BV39" s="95">
        <f t="shared" si="64"/>
        <v>1</v>
      </c>
      <c r="BW39" s="95">
        <f t="shared" si="64"/>
        <v>1</v>
      </c>
      <c r="BX39" s="95">
        <f t="shared" si="64"/>
        <v>1</v>
      </c>
      <c r="BY39" s="95">
        <f t="shared" si="64"/>
        <v>1</v>
      </c>
      <c r="BZ39" s="95">
        <f t="shared" si="64"/>
        <v>1</v>
      </c>
      <c r="CA39" s="95">
        <f t="shared" si="64"/>
        <v>1</v>
      </c>
      <c r="CB39" s="95">
        <f t="shared" si="64"/>
        <v>1</v>
      </c>
      <c r="CC39" s="95">
        <f t="shared" si="64"/>
        <v>1</v>
      </c>
      <c r="CD39" s="95">
        <f t="shared" si="64"/>
        <v>1</v>
      </c>
      <c r="CE39" s="95">
        <f t="shared" si="64"/>
        <v>1</v>
      </c>
      <c r="CF39" s="95">
        <f t="shared" si="64"/>
        <v>1</v>
      </c>
      <c r="CG39" s="95">
        <f t="shared" si="64"/>
        <v>1</v>
      </c>
      <c r="CH39" s="95">
        <f t="shared" si="64"/>
        <v>1</v>
      </c>
      <c r="CI39" s="95">
        <f t="shared" si="64"/>
        <v>1</v>
      </c>
      <c r="CJ39" s="95">
        <f t="shared" si="64"/>
        <v>1</v>
      </c>
      <c r="CK39" s="95">
        <f t="shared" si="64"/>
        <v>1</v>
      </c>
      <c r="CL39" s="95">
        <f t="shared" si="64"/>
        <v>1</v>
      </c>
      <c r="CM39" s="95">
        <f t="shared" si="64"/>
        <v>1</v>
      </c>
      <c r="CN39" s="95">
        <f t="shared" si="64"/>
        <v>1</v>
      </c>
      <c r="CO39" s="95">
        <f t="shared" si="64"/>
        <v>1</v>
      </c>
      <c r="CP39" s="95">
        <f t="shared" si="64"/>
        <v>1</v>
      </c>
      <c r="CQ39" s="95">
        <f t="shared" si="64"/>
        <v>1</v>
      </c>
      <c r="CR39" s="95">
        <f t="shared" si="64"/>
        <v>1</v>
      </c>
      <c r="CS39" s="95">
        <f t="shared" si="64"/>
        <v>1</v>
      </c>
      <c r="CT39" s="95">
        <f t="shared" si="64"/>
        <v>1</v>
      </c>
      <c r="CU39" s="95">
        <f t="shared" si="64"/>
        <v>1</v>
      </c>
      <c r="CV39" s="95">
        <f t="shared" si="64"/>
        <v>1</v>
      </c>
      <c r="CW39" s="95">
        <f t="shared" si="64"/>
        <v>1</v>
      </c>
      <c r="CX39" s="95">
        <f t="shared" si="64"/>
        <v>1</v>
      </c>
      <c r="CY39" s="95">
        <f t="shared" si="64"/>
        <v>1</v>
      </c>
      <c r="CZ39" s="95">
        <f t="shared" si="64"/>
        <v>1</v>
      </c>
      <c r="DA39" s="95">
        <f t="shared" si="64"/>
        <v>1</v>
      </c>
      <c r="DB39" s="95">
        <f t="shared" si="64"/>
        <v>1</v>
      </c>
      <c r="DC39" s="95">
        <f t="shared" si="64"/>
        <v>1</v>
      </c>
      <c r="DD39" s="95">
        <f t="shared" si="64"/>
        <v>1</v>
      </c>
      <c r="DE39" s="95">
        <f t="shared" si="64"/>
        <v>1</v>
      </c>
      <c r="DF39" s="95">
        <f t="shared" si="64"/>
        <v>1</v>
      </c>
      <c r="DG39" s="95">
        <f t="shared" si="64"/>
        <v>1</v>
      </c>
      <c r="DH39" s="95">
        <f t="shared" si="64"/>
        <v>1</v>
      </c>
      <c r="DI39" s="95">
        <f t="shared" si="64"/>
        <v>1</v>
      </c>
      <c r="DJ39" s="95">
        <f t="shared" si="64"/>
        <v>1</v>
      </c>
      <c r="DK39" s="95">
        <f t="shared" si="64"/>
        <v>1</v>
      </c>
      <c r="DL39" s="95">
        <f t="shared" si="64"/>
        <v>1</v>
      </c>
      <c r="DM39" s="95">
        <f t="shared" si="64"/>
        <v>1</v>
      </c>
      <c r="DN39" s="95">
        <f t="shared" si="64"/>
        <v>1</v>
      </c>
      <c r="DO39" s="95">
        <f t="shared" si="64"/>
        <v>1</v>
      </c>
      <c r="DP39" s="95">
        <f t="shared" si="64"/>
        <v>1</v>
      </c>
      <c r="DQ39" s="95">
        <f t="shared" si="64"/>
        <v>1</v>
      </c>
      <c r="DR39" s="96">
        <f t="shared" si="64"/>
        <v>1</v>
      </c>
    </row>
    <row r="40" spans="1:122" ht="18" customHeight="1" x14ac:dyDescent="0.3">
      <c r="A40" s="94" t="s">
        <v>112</v>
      </c>
      <c r="B40" s="128">
        <v>65000</v>
      </c>
      <c r="C40" s="95">
        <v>1</v>
      </c>
      <c r="D40" s="95">
        <f t="shared" ref="D40:BO40" si="65">C40</f>
        <v>1</v>
      </c>
      <c r="E40" s="95">
        <f t="shared" si="65"/>
        <v>1</v>
      </c>
      <c r="F40" s="95">
        <f t="shared" si="65"/>
        <v>1</v>
      </c>
      <c r="G40" s="95">
        <f t="shared" si="65"/>
        <v>1</v>
      </c>
      <c r="H40" s="95">
        <f t="shared" si="65"/>
        <v>1</v>
      </c>
      <c r="I40" s="95">
        <f t="shared" si="65"/>
        <v>1</v>
      </c>
      <c r="J40" s="95">
        <f t="shared" si="65"/>
        <v>1</v>
      </c>
      <c r="K40" s="95">
        <f t="shared" si="65"/>
        <v>1</v>
      </c>
      <c r="L40" s="95">
        <f t="shared" si="65"/>
        <v>1</v>
      </c>
      <c r="M40" s="95">
        <f t="shared" si="65"/>
        <v>1</v>
      </c>
      <c r="N40" s="95">
        <f t="shared" si="65"/>
        <v>1</v>
      </c>
      <c r="O40" s="95">
        <f t="shared" si="65"/>
        <v>1</v>
      </c>
      <c r="P40" s="95">
        <f t="shared" si="65"/>
        <v>1</v>
      </c>
      <c r="Q40" s="95">
        <f t="shared" si="65"/>
        <v>1</v>
      </c>
      <c r="R40" s="95">
        <f t="shared" si="65"/>
        <v>1</v>
      </c>
      <c r="S40" s="95">
        <f t="shared" si="65"/>
        <v>1</v>
      </c>
      <c r="T40" s="95">
        <f t="shared" si="65"/>
        <v>1</v>
      </c>
      <c r="U40" s="95">
        <f t="shared" si="65"/>
        <v>1</v>
      </c>
      <c r="V40" s="95">
        <f t="shared" si="65"/>
        <v>1</v>
      </c>
      <c r="W40" s="95">
        <f t="shared" si="65"/>
        <v>1</v>
      </c>
      <c r="X40" s="95">
        <f t="shared" si="65"/>
        <v>1</v>
      </c>
      <c r="Y40" s="95">
        <f t="shared" si="65"/>
        <v>1</v>
      </c>
      <c r="Z40" s="95">
        <f t="shared" si="65"/>
        <v>1</v>
      </c>
      <c r="AA40" s="95">
        <f t="shared" si="65"/>
        <v>1</v>
      </c>
      <c r="AB40" s="95">
        <f t="shared" si="65"/>
        <v>1</v>
      </c>
      <c r="AC40" s="95">
        <f t="shared" si="65"/>
        <v>1</v>
      </c>
      <c r="AD40" s="95">
        <f t="shared" si="65"/>
        <v>1</v>
      </c>
      <c r="AE40" s="95">
        <f t="shared" si="65"/>
        <v>1</v>
      </c>
      <c r="AF40" s="95">
        <f t="shared" si="65"/>
        <v>1</v>
      </c>
      <c r="AG40" s="95">
        <f t="shared" si="65"/>
        <v>1</v>
      </c>
      <c r="AH40" s="95">
        <f t="shared" si="65"/>
        <v>1</v>
      </c>
      <c r="AI40" s="95">
        <f t="shared" si="65"/>
        <v>1</v>
      </c>
      <c r="AJ40" s="95">
        <f t="shared" si="65"/>
        <v>1</v>
      </c>
      <c r="AK40" s="95">
        <f t="shared" si="65"/>
        <v>1</v>
      </c>
      <c r="AL40" s="95">
        <f t="shared" si="65"/>
        <v>1</v>
      </c>
      <c r="AM40" s="95">
        <v>2</v>
      </c>
      <c r="AN40" s="95">
        <f t="shared" si="65"/>
        <v>2</v>
      </c>
      <c r="AO40" s="95">
        <f t="shared" si="65"/>
        <v>2</v>
      </c>
      <c r="AP40" s="95">
        <f t="shared" si="65"/>
        <v>2</v>
      </c>
      <c r="AQ40" s="95">
        <f t="shared" si="65"/>
        <v>2</v>
      </c>
      <c r="AR40" s="95">
        <f t="shared" si="65"/>
        <v>2</v>
      </c>
      <c r="AS40" s="95">
        <f t="shared" si="65"/>
        <v>2</v>
      </c>
      <c r="AT40" s="95">
        <f t="shared" si="65"/>
        <v>2</v>
      </c>
      <c r="AU40" s="95">
        <f t="shared" si="65"/>
        <v>2</v>
      </c>
      <c r="AV40" s="95">
        <f t="shared" si="65"/>
        <v>2</v>
      </c>
      <c r="AW40" s="95">
        <f t="shared" si="65"/>
        <v>2</v>
      </c>
      <c r="AX40" s="95">
        <f t="shared" si="65"/>
        <v>2</v>
      </c>
      <c r="AY40" s="95">
        <f t="shared" si="65"/>
        <v>2</v>
      </c>
      <c r="AZ40" s="95">
        <f t="shared" si="65"/>
        <v>2</v>
      </c>
      <c r="BA40" s="95">
        <f t="shared" si="65"/>
        <v>2</v>
      </c>
      <c r="BB40" s="95">
        <f t="shared" si="65"/>
        <v>2</v>
      </c>
      <c r="BC40" s="95">
        <f t="shared" si="65"/>
        <v>2</v>
      </c>
      <c r="BD40" s="95">
        <f t="shared" si="65"/>
        <v>2</v>
      </c>
      <c r="BE40" s="95">
        <f t="shared" si="65"/>
        <v>2</v>
      </c>
      <c r="BF40" s="95">
        <f t="shared" si="65"/>
        <v>2</v>
      </c>
      <c r="BG40" s="95">
        <f t="shared" si="65"/>
        <v>2</v>
      </c>
      <c r="BH40" s="95">
        <f t="shared" si="65"/>
        <v>2</v>
      </c>
      <c r="BI40" s="95">
        <f t="shared" si="65"/>
        <v>2</v>
      </c>
      <c r="BJ40" s="95">
        <f t="shared" si="65"/>
        <v>2</v>
      </c>
      <c r="BK40" s="95">
        <f t="shared" si="65"/>
        <v>2</v>
      </c>
      <c r="BL40" s="95">
        <f t="shared" si="65"/>
        <v>2</v>
      </c>
      <c r="BM40" s="95">
        <f t="shared" si="65"/>
        <v>2</v>
      </c>
      <c r="BN40" s="95">
        <f t="shared" si="65"/>
        <v>2</v>
      </c>
      <c r="BO40" s="95">
        <f t="shared" si="65"/>
        <v>2</v>
      </c>
      <c r="BP40" s="95">
        <f t="shared" ref="BP40:DR40" si="66">BO40</f>
        <v>2</v>
      </c>
      <c r="BQ40" s="95">
        <f t="shared" si="66"/>
        <v>2</v>
      </c>
      <c r="BR40" s="95">
        <f t="shared" si="66"/>
        <v>2</v>
      </c>
      <c r="BS40" s="95">
        <f t="shared" si="66"/>
        <v>2</v>
      </c>
      <c r="BT40" s="95">
        <f t="shared" si="66"/>
        <v>2</v>
      </c>
      <c r="BU40" s="95">
        <f t="shared" si="66"/>
        <v>2</v>
      </c>
      <c r="BV40" s="95">
        <f t="shared" si="66"/>
        <v>2</v>
      </c>
      <c r="BW40" s="95">
        <v>3</v>
      </c>
      <c r="BX40" s="95">
        <f t="shared" si="66"/>
        <v>3</v>
      </c>
      <c r="BY40" s="95">
        <f t="shared" si="66"/>
        <v>3</v>
      </c>
      <c r="BZ40" s="95">
        <f t="shared" si="66"/>
        <v>3</v>
      </c>
      <c r="CA40" s="95">
        <f t="shared" si="66"/>
        <v>3</v>
      </c>
      <c r="CB40" s="95">
        <f t="shared" si="66"/>
        <v>3</v>
      </c>
      <c r="CC40" s="95">
        <f t="shared" si="66"/>
        <v>3</v>
      </c>
      <c r="CD40" s="95">
        <f t="shared" si="66"/>
        <v>3</v>
      </c>
      <c r="CE40" s="95">
        <f t="shared" si="66"/>
        <v>3</v>
      </c>
      <c r="CF40" s="95">
        <f t="shared" si="66"/>
        <v>3</v>
      </c>
      <c r="CG40" s="95">
        <f t="shared" si="66"/>
        <v>3</v>
      </c>
      <c r="CH40" s="95">
        <f t="shared" si="66"/>
        <v>3</v>
      </c>
      <c r="CI40" s="95">
        <f t="shared" si="66"/>
        <v>3</v>
      </c>
      <c r="CJ40" s="95">
        <f t="shared" si="66"/>
        <v>3</v>
      </c>
      <c r="CK40" s="95">
        <f t="shared" si="66"/>
        <v>3</v>
      </c>
      <c r="CL40" s="95">
        <f t="shared" si="66"/>
        <v>3</v>
      </c>
      <c r="CM40" s="95">
        <f t="shared" si="66"/>
        <v>3</v>
      </c>
      <c r="CN40" s="95">
        <f t="shared" si="66"/>
        <v>3</v>
      </c>
      <c r="CO40" s="95">
        <f t="shared" si="66"/>
        <v>3</v>
      </c>
      <c r="CP40" s="95">
        <f t="shared" si="66"/>
        <v>3</v>
      </c>
      <c r="CQ40" s="95">
        <f t="shared" si="66"/>
        <v>3</v>
      </c>
      <c r="CR40" s="95">
        <f t="shared" si="66"/>
        <v>3</v>
      </c>
      <c r="CS40" s="95">
        <f t="shared" si="66"/>
        <v>3</v>
      </c>
      <c r="CT40" s="95">
        <f t="shared" si="66"/>
        <v>3</v>
      </c>
      <c r="CU40" s="95">
        <f t="shared" si="66"/>
        <v>3</v>
      </c>
      <c r="CV40" s="95">
        <f t="shared" si="66"/>
        <v>3</v>
      </c>
      <c r="CW40" s="95">
        <f t="shared" si="66"/>
        <v>3</v>
      </c>
      <c r="CX40" s="95">
        <f t="shared" si="66"/>
        <v>3</v>
      </c>
      <c r="CY40" s="95">
        <f t="shared" si="66"/>
        <v>3</v>
      </c>
      <c r="CZ40" s="95">
        <f t="shared" si="66"/>
        <v>3</v>
      </c>
      <c r="DA40" s="95">
        <f t="shared" si="66"/>
        <v>3</v>
      </c>
      <c r="DB40" s="95">
        <f t="shared" si="66"/>
        <v>3</v>
      </c>
      <c r="DC40" s="95">
        <f t="shared" si="66"/>
        <v>3</v>
      </c>
      <c r="DD40" s="95">
        <f t="shared" si="66"/>
        <v>3</v>
      </c>
      <c r="DE40" s="95">
        <f t="shared" si="66"/>
        <v>3</v>
      </c>
      <c r="DF40" s="95">
        <f t="shared" si="66"/>
        <v>3</v>
      </c>
      <c r="DG40" s="95">
        <f t="shared" si="66"/>
        <v>3</v>
      </c>
      <c r="DH40" s="95">
        <f t="shared" si="66"/>
        <v>3</v>
      </c>
      <c r="DI40" s="95">
        <f t="shared" si="66"/>
        <v>3</v>
      </c>
      <c r="DJ40" s="95">
        <f t="shared" si="66"/>
        <v>3</v>
      </c>
      <c r="DK40" s="95">
        <f t="shared" si="66"/>
        <v>3</v>
      </c>
      <c r="DL40" s="95">
        <f t="shared" si="66"/>
        <v>3</v>
      </c>
      <c r="DM40" s="95">
        <f t="shared" si="66"/>
        <v>3</v>
      </c>
      <c r="DN40" s="95">
        <f t="shared" si="66"/>
        <v>3</v>
      </c>
      <c r="DO40" s="95">
        <f t="shared" si="66"/>
        <v>3</v>
      </c>
      <c r="DP40" s="95">
        <f t="shared" si="66"/>
        <v>3</v>
      </c>
      <c r="DQ40" s="95">
        <f t="shared" si="66"/>
        <v>3</v>
      </c>
      <c r="DR40" s="96">
        <f t="shared" si="66"/>
        <v>3</v>
      </c>
    </row>
    <row r="41" spans="1:122" s="7" customFormat="1" ht="18" customHeight="1" x14ac:dyDescent="0.3">
      <c r="A41" s="41" t="s">
        <v>113</v>
      </c>
      <c r="B41" s="49"/>
      <c r="C41" s="42">
        <f t="shared" ref="C41:BN41" si="67">SUM(C42:C44)</f>
        <v>3</v>
      </c>
      <c r="D41" s="42">
        <f t="shared" si="67"/>
        <v>3</v>
      </c>
      <c r="E41" s="42">
        <f t="shared" si="67"/>
        <v>3</v>
      </c>
      <c r="F41" s="42">
        <f t="shared" si="67"/>
        <v>3</v>
      </c>
      <c r="G41" s="42">
        <f t="shared" si="67"/>
        <v>3</v>
      </c>
      <c r="H41" s="42">
        <f t="shared" si="67"/>
        <v>3</v>
      </c>
      <c r="I41" s="42">
        <f t="shared" si="67"/>
        <v>3</v>
      </c>
      <c r="J41" s="42">
        <f t="shared" si="67"/>
        <v>3</v>
      </c>
      <c r="K41" s="42">
        <f t="shared" si="67"/>
        <v>3</v>
      </c>
      <c r="L41" s="42">
        <f t="shared" si="67"/>
        <v>3</v>
      </c>
      <c r="M41" s="42">
        <f t="shared" si="67"/>
        <v>3</v>
      </c>
      <c r="N41" s="42">
        <f t="shared" si="67"/>
        <v>3</v>
      </c>
      <c r="O41" s="42">
        <f t="shared" si="67"/>
        <v>3</v>
      </c>
      <c r="P41" s="42">
        <f t="shared" si="67"/>
        <v>3</v>
      </c>
      <c r="Q41" s="42">
        <f t="shared" si="67"/>
        <v>3</v>
      </c>
      <c r="R41" s="42">
        <f t="shared" si="67"/>
        <v>3</v>
      </c>
      <c r="S41" s="42">
        <f t="shared" si="67"/>
        <v>3</v>
      </c>
      <c r="T41" s="42">
        <f t="shared" si="67"/>
        <v>3</v>
      </c>
      <c r="U41" s="42">
        <f t="shared" si="67"/>
        <v>3</v>
      </c>
      <c r="V41" s="42">
        <f t="shared" si="67"/>
        <v>3</v>
      </c>
      <c r="W41" s="42">
        <f t="shared" si="67"/>
        <v>3</v>
      </c>
      <c r="X41" s="42">
        <f t="shared" si="67"/>
        <v>3</v>
      </c>
      <c r="Y41" s="42">
        <f t="shared" si="67"/>
        <v>3</v>
      </c>
      <c r="Z41" s="42">
        <f t="shared" si="67"/>
        <v>3</v>
      </c>
      <c r="AA41" s="42">
        <f t="shared" si="67"/>
        <v>4</v>
      </c>
      <c r="AB41" s="42">
        <f t="shared" si="67"/>
        <v>4</v>
      </c>
      <c r="AC41" s="42">
        <f t="shared" si="67"/>
        <v>4</v>
      </c>
      <c r="AD41" s="42">
        <f t="shared" si="67"/>
        <v>4</v>
      </c>
      <c r="AE41" s="42">
        <f t="shared" si="67"/>
        <v>4</v>
      </c>
      <c r="AF41" s="42">
        <f t="shared" si="67"/>
        <v>4</v>
      </c>
      <c r="AG41" s="42">
        <f t="shared" si="67"/>
        <v>4</v>
      </c>
      <c r="AH41" s="42">
        <f t="shared" si="67"/>
        <v>4</v>
      </c>
      <c r="AI41" s="42">
        <f t="shared" si="67"/>
        <v>4</v>
      </c>
      <c r="AJ41" s="42">
        <f t="shared" si="67"/>
        <v>4</v>
      </c>
      <c r="AK41" s="42">
        <f t="shared" si="67"/>
        <v>4</v>
      </c>
      <c r="AL41" s="42">
        <f t="shared" si="67"/>
        <v>4</v>
      </c>
      <c r="AM41" s="42">
        <f t="shared" si="67"/>
        <v>4</v>
      </c>
      <c r="AN41" s="42">
        <f t="shared" si="67"/>
        <v>4</v>
      </c>
      <c r="AO41" s="42">
        <f t="shared" si="67"/>
        <v>4</v>
      </c>
      <c r="AP41" s="42">
        <f t="shared" si="67"/>
        <v>4</v>
      </c>
      <c r="AQ41" s="42">
        <f t="shared" si="67"/>
        <v>4</v>
      </c>
      <c r="AR41" s="42">
        <f t="shared" si="67"/>
        <v>4</v>
      </c>
      <c r="AS41" s="42">
        <f t="shared" si="67"/>
        <v>4</v>
      </c>
      <c r="AT41" s="42">
        <f t="shared" si="67"/>
        <v>4</v>
      </c>
      <c r="AU41" s="42">
        <f t="shared" si="67"/>
        <v>4</v>
      </c>
      <c r="AV41" s="42">
        <f t="shared" si="67"/>
        <v>4</v>
      </c>
      <c r="AW41" s="42">
        <f t="shared" si="67"/>
        <v>4</v>
      </c>
      <c r="AX41" s="42">
        <f t="shared" si="67"/>
        <v>4</v>
      </c>
      <c r="AY41" s="42">
        <f t="shared" si="67"/>
        <v>5</v>
      </c>
      <c r="AZ41" s="42">
        <f t="shared" si="67"/>
        <v>5</v>
      </c>
      <c r="BA41" s="42">
        <f t="shared" si="67"/>
        <v>5</v>
      </c>
      <c r="BB41" s="42">
        <f t="shared" si="67"/>
        <v>5</v>
      </c>
      <c r="BC41" s="42">
        <f t="shared" si="67"/>
        <v>5</v>
      </c>
      <c r="BD41" s="42">
        <f t="shared" si="67"/>
        <v>5</v>
      </c>
      <c r="BE41" s="42">
        <f t="shared" si="67"/>
        <v>5</v>
      </c>
      <c r="BF41" s="42">
        <f t="shared" si="67"/>
        <v>5</v>
      </c>
      <c r="BG41" s="42">
        <f t="shared" si="67"/>
        <v>5</v>
      </c>
      <c r="BH41" s="42">
        <f t="shared" si="67"/>
        <v>5</v>
      </c>
      <c r="BI41" s="42">
        <f t="shared" si="67"/>
        <v>5</v>
      </c>
      <c r="BJ41" s="42">
        <f t="shared" si="67"/>
        <v>5</v>
      </c>
      <c r="BK41" s="42">
        <f t="shared" si="67"/>
        <v>5</v>
      </c>
      <c r="BL41" s="42">
        <f t="shared" si="67"/>
        <v>5</v>
      </c>
      <c r="BM41" s="42">
        <f t="shared" si="67"/>
        <v>5</v>
      </c>
      <c r="BN41" s="42">
        <f t="shared" si="67"/>
        <v>5</v>
      </c>
      <c r="BO41" s="42">
        <f t="shared" ref="BO41:DQ41" si="68">SUM(BO42:BO44)</f>
        <v>5</v>
      </c>
      <c r="BP41" s="42">
        <f t="shared" si="68"/>
        <v>5</v>
      </c>
      <c r="BQ41" s="42">
        <f t="shared" si="68"/>
        <v>5</v>
      </c>
      <c r="BR41" s="42">
        <f t="shared" si="68"/>
        <v>5</v>
      </c>
      <c r="BS41" s="42">
        <f t="shared" si="68"/>
        <v>5</v>
      </c>
      <c r="BT41" s="42">
        <f t="shared" si="68"/>
        <v>5</v>
      </c>
      <c r="BU41" s="42">
        <f t="shared" si="68"/>
        <v>5</v>
      </c>
      <c r="BV41" s="42">
        <f t="shared" si="68"/>
        <v>5</v>
      </c>
      <c r="BW41" s="42">
        <f t="shared" si="68"/>
        <v>5</v>
      </c>
      <c r="BX41" s="42">
        <f t="shared" si="68"/>
        <v>5</v>
      </c>
      <c r="BY41" s="42">
        <f t="shared" si="68"/>
        <v>5</v>
      </c>
      <c r="BZ41" s="42">
        <f t="shared" si="68"/>
        <v>5</v>
      </c>
      <c r="CA41" s="42">
        <f t="shared" si="68"/>
        <v>5</v>
      </c>
      <c r="CB41" s="42">
        <f t="shared" si="68"/>
        <v>5</v>
      </c>
      <c r="CC41" s="42">
        <f t="shared" si="68"/>
        <v>5</v>
      </c>
      <c r="CD41" s="42">
        <f t="shared" si="68"/>
        <v>5</v>
      </c>
      <c r="CE41" s="42">
        <f t="shared" si="68"/>
        <v>5</v>
      </c>
      <c r="CF41" s="42">
        <f t="shared" si="68"/>
        <v>5</v>
      </c>
      <c r="CG41" s="42">
        <f t="shared" si="68"/>
        <v>5</v>
      </c>
      <c r="CH41" s="42">
        <f t="shared" si="68"/>
        <v>5</v>
      </c>
      <c r="CI41" s="42">
        <f t="shared" si="68"/>
        <v>6</v>
      </c>
      <c r="CJ41" s="42">
        <f t="shared" si="68"/>
        <v>6</v>
      </c>
      <c r="CK41" s="42">
        <f t="shared" si="68"/>
        <v>6</v>
      </c>
      <c r="CL41" s="42">
        <f t="shared" si="68"/>
        <v>6</v>
      </c>
      <c r="CM41" s="42">
        <f t="shared" si="68"/>
        <v>6</v>
      </c>
      <c r="CN41" s="42">
        <f t="shared" si="68"/>
        <v>6</v>
      </c>
      <c r="CO41" s="42">
        <f t="shared" si="68"/>
        <v>6</v>
      </c>
      <c r="CP41" s="42">
        <f t="shared" si="68"/>
        <v>6</v>
      </c>
      <c r="CQ41" s="42">
        <f t="shared" si="68"/>
        <v>6</v>
      </c>
      <c r="CR41" s="42">
        <f t="shared" si="68"/>
        <v>6</v>
      </c>
      <c r="CS41" s="42">
        <f t="shared" si="68"/>
        <v>6</v>
      </c>
      <c r="CT41" s="42">
        <f t="shared" si="68"/>
        <v>6</v>
      </c>
      <c r="CU41" s="42">
        <f t="shared" si="68"/>
        <v>6</v>
      </c>
      <c r="CV41" s="42">
        <f t="shared" si="68"/>
        <v>6</v>
      </c>
      <c r="CW41" s="42">
        <f t="shared" si="68"/>
        <v>6</v>
      </c>
      <c r="CX41" s="42">
        <f t="shared" si="68"/>
        <v>6</v>
      </c>
      <c r="CY41" s="42">
        <f t="shared" si="68"/>
        <v>6</v>
      </c>
      <c r="CZ41" s="42">
        <f t="shared" si="68"/>
        <v>6</v>
      </c>
      <c r="DA41" s="42">
        <f t="shared" si="68"/>
        <v>6</v>
      </c>
      <c r="DB41" s="42">
        <f t="shared" si="68"/>
        <v>6</v>
      </c>
      <c r="DC41" s="42">
        <f t="shared" si="68"/>
        <v>6</v>
      </c>
      <c r="DD41" s="42">
        <f t="shared" si="68"/>
        <v>6</v>
      </c>
      <c r="DE41" s="42">
        <f t="shared" si="68"/>
        <v>6</v>
      </c>
      <c r="DF41" s="42">
        <f t="shared" si="68"/>
        <v>6</v>
      </c>
      <c r="DG41" s="42">
        <f t="shared" si="68"/>
        <v>6</v>
      </c>
      <c r="DH41" s="42">
        <f t="shared" si="68"/>
        <v>6</v>
      </c>
      <c r="DI41" s="42">
        <f t="shared" si="68"/>
        <v>6</v>
      </c>
      <c r="DJ41" s="42">
        <f t="shared" si="68"/>
        <v>6</v>
      </c>
      <c r="DK41" s="42">
        <f t="shared" si="68"/>
        <v>6</v>
      </c>
      <c r="DL41" s="42">
        <f t="shared" si="68"/>
        <v>6</v>
      </c>
      <c r="DM41" s="42">
        <f t="shared" si="68"/>
        <v>6</v>
      </c>
      <c r="DN41" s="42">
        <f t="shared" si="68"/>
        <v>6</v>
      </c>
      <c r="DO41" s="42">
        <f t="shared" si="68"/>
        <v>6</v>
      </c>
      <c r="DP41" s="42">
        <f t="shared" si="68"/>
        <v>6</v>
      </c>
      <c r="DQ41" s="42">
        <f t="shared" si="68"/>
        <v>6</v>
      </c>
      <c r="DR41" s="43">
        <f>SUM(DR42:DR44)</f>
        <v>6</v>
      </c>
    </row>
    <row r="42" spans="1:122" ht="18" customHeight="1" x14ac:dyDescent="0.3">
      <c r="A42" s="94" t="s">
        <v>114</v>
      </c>
      <c r="B42" s="128">
        <v>300000</v>
      </c>
      <c r="C42" s="95">
        <v>1</v>
      </c>
      <c r="D42" s="95">
        <f t="shared" ref="D42:BO42" si="69">C42</f>
        <v>1</v>
      </c>
      <c r="E42" s="95">
        <f t="shared" si="69"/>
        <v>1</v>
      </c>
      <c r="F42" s="95">
        <f t="shared" si="69"/>
        <v>1</v>
      </c>
      <c r="G42" s="95">
        <f t="shared" si="69"/>
        <v>1</v>
      </c>
      <c r="H42" s="95">
        <f t="shared" si="69"/>
        <v>1</v>
      </c>
      <c r="I42" s="95">
        <f t="shared" si="69"/>
        <v>1</v>
      </c>
      <c r="J42" s="95">
        <f t="shared" si="69"/>
        <v>1</v>
      </c>
      <c r="K42" s="95">
        <f t="shared" si="69"/>
        <v>1</v>
      </c>
      <c r="L42" s="95">
        <f t="shared" si="69"/>
        <v>1</v>
      </c>
      <c r="M42" s="95">
        <f t="shared" si="69"/>
        <v>1</v>
      </c>
      <c r="N42" s="95">
        <f t="shared" si="69"/>
        <v>1</v>
      </c>
      <c r="O42" s="95">
        <f t="shared" si="69"/>
        <v>1</v>
      </c>
      <c r="P42" s="95">
        <f t="shared" si="69"/>
        <v>1</v>
      </c>
      <c r="Q42" s="95">
        <f t="shared" si="69"/>
        <v>1</v>
      </c>
      <c r="R42" s="95">
        <f t="shared" si="69"/>
        <v>1</v>
      </c>
      <c r="S42" s="95">
        <f t="shared" si="69"/>
        <v>1</v>
      </c>
      <c r="T42" s="95">
        <f t="shared" si="69"/>
        <v>1</v>
      </c>
      <c r="U42" s="95">
        <f t="shared" si="69"/>
        <v>1</v>
      </c>
      <c r="V42" s="95">
        <f t="shared" si="69"/>
        <v>1</v>
      </c>
      <c r="W42" s="95">
        <f t="shared" si="69"/>
        <v>1</v>
      </c>
      <c r="X42" s="95">
        <f t="shared" si="69"/>
        <v>1</v>
      </c>
      <c r="Y42" s="95">
        <f t="shared" si="69"/>
        <v>1</v>
      </c>
      <c r="Z42" s="95">
        <f t="shared" si="69"/>
        <v>1</v>
      </c>
      <c r="AA42" s="95">
        <f t="shared" si="69"/>
        <v>1</v>
      </c>
      <c r="AB42" s="95">
        <f t="shared" si="69"/>
        <v>1</v>
      </c>
      <c r="AC42" s="95">
        <f t="shared" si="69"/>
        <v>1</v>
      </c>
      <c r="AD42" s="95">
        <f t="shared" si="69"/>
        <v>1</v>
      </c>
      <c r="AE42" s="95">
        <f t="shared" si="69"/>
        <v>1</v>
      </c>
      <c r="AF42" s="95">
        <f t="shared" si="69"/>
        <v>1</v>
      </c>
      <c r="AG42" s="95">
        <f t="shared" si="69"/>
        <v>1</v>
      </c>
      <c r="AH42" s="95">
        <f t="shared" si="69"/>
        <v>1</v>
      </c>
      <c r="AI42" s="95">
        <f t="shared" si="69"/>
        <v>1</v>
      </c>
      <c r="AJ42" s="95">
        <f t="shared" si="69"/>
        <v>1</v>
      </c>
      <c r="AK42" s="95">
        <f t="shared" si="69"/>
        <v>1</v>
      </c>
      <c r="AL42" s="95">
        <f t="shared" si="69"/>
        <v>1</v>
      </c>
      <c r="AM42" s="95">
        <f t="shared" si="69"/>
        <v>1</v>
      </c>
      <c r="AN42" s="95">
        <f t="shared" si="69"/>
        <v>1</v>
      </c>
      <c r="AO42" s="95">
        <f t="shared" si="69"/>
        <v>1</v>
      </c>
      <c r="AP42" s="95">
        <f t="shared" si="69"/>
        <v>1</v>
      </c>
      <c r="AQ42" s="95">
        <f t="shared" si="69"/>
        <v>1</v>
      </c>
      <c r="AR42" s="95">
        <f t="shared" si="69"/>
        <v>1</v>
      </c>
      <c r="AS42" s="95">
        <f t="shared" si="69"/>
        <v>1</v>
      </c>
      <c r="AT42" s="95">
        <f t="shared" si="69"/>
        <v>1</v>
      </c>
      <c r="AU42" s="95">
        <f t="shared" si="69"/>
        <v>1</v>
      </c>
      <c r="AV42" s="95">
        <f t="shared" si="69"/>
        <v>1</v>
      </c>
      <c r="AW42" s="95">
        <f t="shared" si="69"/>
        <v>1</v>
      </c>
      <c r="AX42" s="95">
        <f t="shared" si="69"/>
        <v>1</v>
      </c>
      <c r="AY42" s="95">
        <f t="shared" si="69"/>
        <v>1</v>
      </c>
      <c r="AZ42" s="95">
        <f t="shared" si="69"/>
        <v>1</v>
      </c>
      <c r="BA42" s="95">
        <f t="shared" si="69"/>
        <v>1</v>
      </c>
      <c r="BB42" s="95">
        <f t="shared" si="69"/>
        <v>1</v>
      </c>
      <c r="BC42" s="95">
        <f t="shared" si="69"/>
        <v>1</v>
      </c>
      <c r="BD42" s="95">
        <f t="shared" si="69"/>
        <v>1</v>
      </c>
      <c r="BE42" s="95">
        <f t="shared" si="69"/>
        <v>1</v>
      </c>
      <c r="BF42" s="95">
        <f t="shared" si="69"/>
        <v>1</v>
      </c>
      <c r="BG42" s="95">
        <f t="shared" si="69"/>
        <v>1</v>
      </c>
      <c r="BH42" s="95">
        <f t="shared" si="69"/>
        <v>1</v>
      </c>
      <c r="BI42" s="95">
        <f t="shared" si="69"/>
        <v>1</v>
      </c>
      <c r="BJ42" s="95">
        <f t="shared" si="69"/>
        <v>1</v>
      </c>
      <c r="BK42" s="95">
        <f t="shared" si="69"/>
        <v>1</v>
      </c>
      <c r="BL42" s="95">
        <f t="shared" si="69"/>
        <v>1</v>
      </c>
      <c r="BM42" s="95">
        <f t="shared" si="69"/>
        <v>1</v>
      </c>
      <c r="BN42" s="95">
        <f t="shared" si="69"/>
        <v>1</v>
      </c>
      <c r="BO42" s="95">
        <f t="shared" si="69"/>
        <v>1</v>
      </c>
      <c r="BP42" s="95">
        <f t="shared" ref="BP42:DR42" si="70">BO42</f>
        <v>1</v>
      </c>
      <c r="BQ42" s="95">
        <f t="shared" si="70"/>
        <v>1</v>
      </c>
      <c r="BR42" s="95">
        <f t="shared" si="70"/>
        <v>1</v>
      </c>
      <c r="BS42" s="95">
        <f t="shared" si="70"/>
        <v>1</v>
      </c>
      <c r="BT42" s="95">
        <f t="shared" si="70"/>
        <v>1</v>
      </c>
      <c r="BU42" s="95">
        <f t="shared" si="70"/>
        <v>1</v>
      </c>
      <c r="BV42" s="95">
        <f t="shared" si="70"/>
        <v>1</v>
      </c>
      <c r="BW42" s="95">
        <f t="shared" si="70"/>
        <v>1</v>
      </c>
      <c r="BX42" s="95">
        <f t="shared" si="70"/>
        <v>1</v>
      </c>
      <c r="BY42" s="95">
        <f t="shared" si="70"/>
        <v>1</v>
      </c>
      <c r="BZ42" s="95">
        <f t="shared" si="70"/>
        <v>1</v>
      </c>
      <c r="CA42" s="95">
        <f t="shared" si="70"/>
        <v>1</v>
      </c>
      <c r="CB42" s="95">
        <f t="shared" si="70"/>
        <v>1</v>
      </c>
      <c r="CC42" s="95">
        <f t="shared" si="70"/>
        <v>1</v>
      </c>
      <c r="CD42" s="95">
        <f t="shared" si="70"/>
        <v>1</v>
      </c>
      <c r="CE42" s="95">
        <f t="shared" si="70"/>
        <v>1</v>
      </c>
      <c r="CF42" s="95">
        <f t="shared" si="70"/>
        <v>1</v>
      </c>
      <c r="CG42" s="95">
        <f t="shared" si="70"/>
        <v>1</v>
      </c>
      <c r="CH42" s="95">
        <f t="shared" si="70"/>
        <v>1</v>
      </c>
      <c r="CI42" s="95">
        <f t="shared" si="70"/>
        <v>1</v>
      </c>
      <c r="CJ42" s="95">
        <f t="shared" si="70"/>
        <v>1</v>
      </c>
      <c r="CK42" s="95">
        <f t="shared" si="70"/>
        <v>1</v>
      </c>
      <c r="CL42" s="95">
        <f t="shared" si="70"/>
        <v>1</v>
      </c>
      <c r="CM42" s="95">
        <f t="shared" si="70"/>
        <v>1</v>
      </c>
      <c r="CN42" s="95">
        <f t="shared" si="70"/>
        <v>1</v>
      </c>
      <c r="CO42" s="95">
        <f t="shared" si="70"/>
        <v>1</v>
      </c>
      <c r="CP42" s="95">
        <f t="shared" si="70"/>
        <v>1</v>
      </c>
      <c r="CQ42" s="95">
        <f t="shared" si="70"/>
        <v>1</v>
      </c>
      <c r="CR42" s="95">
        <f t="shared" si="70"/>
        <v>1</v>
      </c>
      <c r="CS42" s="95">
        <f t="shared" si="70"/>
        <v>1</v>
      </c>
      <c r="CT42" s="95">
        <f t="shared" si="70"/>
        <v>1</v>
      </c>
      <c r="CU42" s="95">
        <f t="shared" si="70"/>
        <v>1</v>
      </c>
      <c r="CV42" s="95">
        <f t="shared" si="70"/>
        <v>1</v>
      </c>
      <c r="CW42" s="95">
        <f t="shared" si="70"/>
        <v>1</v>
      </c>
      <c r="CX42" s="95">
        <f t="shared" si="70"/>
        <v>1</v>
      </c>
      <c r="CY42" s="95">
        <f t="shared" si="70"/>
        <v>1</v>
      </c>
      <c r="CZ42" s="95">
        <f t="shared" si="70"/>
        <v>1</v>
      </c>
      <c r="DA42" s="95">
        <f t="shared" si="70"/>
        <v>1</v>
      </c>
      <c r="DB42" s="95">
        <f t="shared" si="70"/>
        <v>1</v>
      </c>
      <c r="DC42" s="95">
        <f t="shared" si="70"/>
        <v>1</v>
      </c>
      <c r="DD42" s="95">
        <f t="shared" si="70"/>
        <v>1</v>
      </c>
      <c r="DE42" s="95">
        <f t="shared" si="70"/>
        <v>1</v>
      </c>
      <c r="DF42" s="95">
        <f t="shared" si="70"/>
        <v>1</v>
      </c>
      <c r="DG42" s="95">
        <f t="shared" si="70"/>
        <v>1</v>
      </c>
      <c r="DH42" s="95">
        <f t="shared" si="70"/>
        <v>1</v>
      </c>
      <c r="DI42" s="95">
        <f t="shared" si="70"/>
        <v>1</v>
      </c>
      <c r="DJ42" s="95">
        <f t="shared" si="70"/>
        <v>1</v>
      </c>
      <c r="DK42" s="95">
        <f t="shared" si="70"/>
        <v>1</v>
      </c>
      <c r="DL42" s="95">
        <f t="shared" si="70"/>
        <v>1</v>
      </c>
      <c r="DM42" s="95">
        <f t="shared" si="70"/>
        <v>1</v>
      </c>
      <c r="DN42" s="95">
        <f t="shared" si="70"/>
        <v>1</v>
      </c>
      <c r="DO42" s="95">
        <f t="shared" si="70"/>
        <v>1</v>
      </c>
      <c r="DP42" s="95">
        <f t="shared" si="70"/>
        <v>1</v>
      </c>
      <c r="DQ42" s="95">
        <f t="shared" si="70"/>
        <v>1</v>
      </c>
      <c r="DR42" s="96">
        <f t="shared" si="70"/>
        <v>1</v>
      </c>
    </row>
    <row r="43" spans="1:122" ht="18" customHeight="1" x14ac:dyDescent="0.3">
      <c r="A43" s="94" t="s">
        <v>115</v>
      </c>
      <c r="B43" s="128">
        <v>70000</v>
      </c>
      <c r="C43" s="95">
        <v>1</v>
      </c>
      <c r="D43" s="95">
        <f t="shared" ref="D43:BO43" si="71">C43</f>
        <v>1</v>
      </c>
      <c r="E43" s="95">
        <f t="shared" si="71"/>
        <v>1</v>
      </c>
      <c r="F43" s="95">
        <f t="shared" si="71"/>
        <v>1</v>
      </c>
      <c r="G43" s="95">
        <f t="shared" si="71"/>
        <v>1</v>
      </c>
      <c r="H43" s="95">
        <f t="shared" si="71"/>
        <v>1</v>
      </c>
      <c r="I43" s="95">
        <f t="shared" si="71"/>
        <v>1</v>
      </c>
      <c r="J43" s="95">
        <f t="shared" si="71"/>
        <v>1</v>
      </c>
      <c r="K43" s="95">
        <f t="shared" si="71"/>
        <v>1</v>
      </c>
      <c r="L43" s="95">
        <f t="shared" si="71"/>
        <v>1</v>
      </c>
      <c r="M43" s="95">
        <f t="shared" si="71"/>
        <v>1</v>
      </c>
      <c r="N43" s="95">
        <f t="shared" si="71"/>
        <v>1</v>
      </c>
      <c r="O43" s="95">
        <f t="shared" si="71"/>
        <v>1</v>
      </c>
      <c r="P43" s="95">
        <f t="shared" si="71"/>
        <v>1</v>
      </c>
      <c r="Q43" s="95">
        <f t="shared" si="71"/>
        <v>1</v>
      </c>
      <c r="R43" s="95">
        <f t="shared" si="71"/>
        <v>1</v>
      </c>
      <c r="S43" s="95">
        <f t="shared" si="71"/>
        <v>1</v>
      </c>
      <c r="T43" s="95">
        <f t="shared" si="71"/>
        <v>1</v>
      </c>
      <c r="U43" s="95">
        <f t="shared" si="71"/>
        <v>1</v>
      </c>
      <c r="V43" s="95">
        <f t="shared" si="71"/>
        <v>1</v>
      </c>
      <c r="W43" s="95">
        <f t="shared" si="71"/>
        <v>1</v>
      </c>
      <c r="X43" s="95">
        <f t="shared" si="71"/>
        <v>1</v>
      </c>
      <c r="Y43" s="95">
        <f t="shared" si="71"/>
        <v>1</v>
      </c>
      <c r="Z43" s="95">
        <f t="shared" si="71"/>
        <v>1</v>
      </c>
      <c r="AA43" s="95">
        <v>2</v>
      </c>
      <c r="AB43" s="95">
        <f t="shared" si="71"/>
        <v>2</v>
      </c>
      <c r="AC43" s="95">
        <f t="shared" si="71"/>
        <v>2</v>
      </c>
      <c r="AD43" s="95">
        <f t="shared" si="71"/>
        <v>2</v>
      </c>
      <c r="AE43" s="95">
        <f t="shared" si="71"/>
        <v>2</v>
      </c>
      <c r="AF43" s="95">
        <f t="shared" si="71"/>
        <v>2</v>
      </c>
      <c r="AG43" s="95">
        <f t="shared" si="71"/>
        <v>2</v>
      </c>
      <c r="AH43" s="95">
        <f t="shared" si="71"/>
        <v>2</v>
      </c>
      <c r="AI43" s="95">
        <f t="shared" si="71"/>
        <v>2</v>
      </c>
      <c r="AJ43" s="95">
        <f t="shared" si="71"/>
        <v>2</v>
      </c>
      <c r="AK43" s="95">
        <f t="shared" si="71"/>
        <v>2</v>
      </c>
      <c r="AL43" s="95">
        <f t="shared" si="71"/>
        <v>2</v>
      </c>
      <c r="AM43" s="95">
        <f t="shared" si="71"/>
        <v>2</v>
      </c>
      <c r="AN43" s="95">
        <f t="shared" si="71"/>
        <v>2</v>
      </c>
      <c r="AO43" s="95">
        <f t="shared" si="71"/>
        <v>2</v>
      </c>
      <c r="AP43" s="95">
        <f t="shared" si="71"/>
        <v>2</v>
      </c>
      <c r="AQ43" s="95">
        <f t="shared" si="71"/>
        <v>2</v>
      </c>
      <c r="AR43" s="95">
        <f t="shared" si="71"/>
        <v>2</v>
      </c>
      <c r="AS43" s="95">
        <f t="shared" si="71"/>
        <v>2</v>
      </c>
      <c r="AT43" s="95">
        <f t="shared" si="71"/>
        <v>2</v>
      </c>
      <c r="AU43" s="95">
        <f t="shared" si="71"/>
        <v>2</v>
      </c>
      <c r="AV43" s="95">
        <f t="shared" si="71"/>
        <v>2</v>
      </c>
      <c r="AW43" s="95">
        <f t="shared" si="71"/>
        <v>2</v>
      </c>
      <c r="AX43" s="95">
        <f t="shared" si="71"/>
        <v>2</v>
      </c>
      <c r="AY43" s="95">
        <v>3</v>
      </c>
      <c r="AZ43" s="95">
        <f t="shared" si="71"/>
        <v>3</v>
      </c>
      <c r="BA43" s="95">
        <f t="shared" si="71"/>
        <v>3</v>
      </c>
      <c r="BB43" s="95">
        <f t="shared" si="71"/>
        <v>3</v>
      </c>
      <c r="BC43" s="95">
        <f t="shared" si="71"/>
        <v>3</v>
      </c>
      <c r="BD43" s="95">
        <f t="shared" si="71"/>
        <v>3</v>
      </c>
      <c r="BE43" s="95">
        <f t="shared" si="71"/>
        <v>3</v>
      </c>
      <c r="BF43" s="95">
        <f t="shared" si="71"/>
        <v>3</v>
      </c>
      <c r="BG43" s="95">
        <f t="shared" si="71"/>
        <v>3</v>
      </c>
      <c r="BH43" s="95">
        <f t="shared" si="71"/>
        <v>3</v>
      </c>
      <c r="BI43" s="95">
        <f t="shared" si="71"/>
        <v>3</v>
      </c>
      <c r="BJ43" s="95">
        <f t="shared" si="71"/>
        <v>3</v>
      </c>
      <c r="BK43" s="95">
        <f t="shared" si="71"/>
        <v>3</v>
      </c>
      <c r="BL43" s="95">
        <f t="shared" si="71"/>
        <v>3</v>
      </c>
      <c r="BM43" s="95">
        <f t="shared" si="71"/>
        <v>3</v>
      </c>
      <c r="BN43" s="95">
        <f t="shared" si="71"/>
        <v>3</v>
      </c>
      <c r="BO43" s="95">
        <f t="shared" si="71"/>
        <v>3</v>
      </c>
      <c r="BP43" s="95">
        <f t="shared" ref="BP43:DR43" si="72">BO43</f>
        <v>3</v>
      </c>
      <c r="BQ43" s="95">
        <f t="shared" si="72"/>
        <v>3</v>
      </c>
      <c r="BR43" s="95">
        <f t="shared" si="72"/>
        <v>3</v>
      </c>
      <c r="BS43" s="95">
        <f t="shared" si="72"/>
        <v>3</v>
      </c>
      <c r="BT43" s="95">
        <f t="shared" si="72"/>
        <v>3</v>
      </c>
      <c r="BU43" s="95">
        <f t="shared" si="72"/>
        <v>3</v>
      </c>
      <c r="BV43" s="95">
        <f t="shared" si="72"/>
        <v>3</v>
      </c>
      <c r="BW43" s="95">
        <f t="shared" si="72"/>
        <v>3</v>
      </c>
      <c r="BX43" s="95">
        <f t="shared" si="72"/>
        <v>3</v>
      </c>
      <c r="BY43" s="95">
        <f t="shared" si="72"/>
        <v>3</v>
      </c>
      <c r="BZ43" s="95">
        <f t="shared" si="72"/>
        <v>3</v>
      </c>
      <c r="CA43" s="95">
        <f t="shared" si="72"/>
        <v>3</v>
      </c>
      <c r="CB43" s="95">
        <f t="shared" si="72"/>
        <v>3</v>
      </c>
      <c r="CC43" s="95">
        <f t="shared" si="72"/>
        <v>3</v>
      </c>
      <c r="CD43" s="95">
        <f t="shared" si="72"/>
        <v>3</v>
      </c>
      <c r="CE43" s="95">
        <f t="shared" si="72"/>
        <v>3</v>
      </c>
      <c r="CF43" s="95">
        <f t="shared" si="72"/>
        <v>3</v>
      </c>
      <c r="CG43" s="95">
        <f t="shared" si="72"/>
        <v>3</v>
      </c>
      <c r="CH43" s="95">
        <f t="shared" si="72"/>
        <v>3</v>
      </c>
      <c r="CI43" s="95">
        <v>4</v>
      </c>
      <c r="CJ43" s="95">
        <f t="shared" si="72"/>
        <v>4</v>
      </c>
      <c r="CK43" s="95">
        <f t="shared" si="72"/>
        <v>4</v>
      </c>
      <c r="CL43" s="95">
        <f t="shared" si="72"/>
        <v>4</v>
      </c>
      <c r="CM43" s="95">
        <f t="shared" si="72"/>
        <v>4</v>
      </c>
      <c r="CN43" s="95">
        <f t="shared" si="72"/>
        <v>4</v>
      </c>
      <c r="CO43" s="95">
        <f t="shared" si="72"/>
        <v>4</v>
      </c>
      <c r="CP43" s="95">
        <f t="shared" si="72"/>
        <v>4</v>
      </c>
      <c r="CQ43" s="95">
        <f t="shared" si="72"/>
        <v>4</v>
      </c>
      <c r="CR43" s="95">
        <f t="shared" si="72"/>
        <v>4</v>
      </c>
      <c r="CS43" s="95">
        <f t="shared" si="72"/>
        <v>4</v>
      </c>
      <c r="CT43" s="95">
        <f t="shared" si="72"/>
        <v>4</v>
      </c>
      <c r="CU43" s="95">
        <f t="shared" si="72"/>
        <v>4</v>
      </c>
      <c r="CV43" s="95">
        <f t="shared" si="72"/>
        <v>4</v>
      </c>
      <c r="CW43" s="95">
        <f t="shared" si="72"/>
        <v>4</v>
      </c>
      <c r="CX43" s="95">
        <f t="shared" si="72"/>
        <v>4</v>
      </c>
      <c r="CY43" s="95">
        <f t="shared" si="72"/>
        <v>4</v>
      </c>
      <c r="CZ43" s="95">
        <f t="shared" si="72"/>
        <v>4</v>
      </c>
      <c r="DA43" s="95">
        <f t="shared" si="72"/>
        <v>4</v>
      </c>
      <c r="DB43" s="95">
        <f t="shared" si="72"/>
        <v>4</v>
      </c>
      <c r="DC43" s="95">
        <f t="shared" si="72"/>
        <v>4</v>
      </c>
      <c r="DD43" s="95">
        <f t="shared" si="72"/>
        <v>4</v>
      </c>
      <c r="DE43" s="95">
        <f t="shared" si="72"/>
        <v>4</v>
      </c>
      <c r="DF43" s="95">
        <f t="shared" si="72"/>
        <v>4</v>
      </c>
      <c r="DG43" s="95">
        <f t="shared" si="72"/>
        <v>4</v>
      </c>
      <c r="DH43" s="95">
        <f t="shared" si="72"/>
        <v>4</v>
      </c>
      <c r="DI43" s="95">
        <f t="shared" si="72"/>
        <v>4</v>
      </c>
      <c r="DJ43" s="95">
        <f t="shared" si="72"/>
        <v>4</v>
      </c>
      <c r="DK43" s="95">
        <f t="shared" si="72"/>
        <v>4</v>
      </c>
      <c r="DL43" s="95">
        <f t="shared" si="72"/>
        <v>4</v>
      </c>
      <c r="DM43" s="95">
        <f t="shared" si="72"/>
        <v>4</v>
      </c>
      <c r="DN43" s="95">
        <f t="shared" si="72"/>
        <v>4</v>
      </c>
      <c r="DO43" s="95">
        <f t="shared" si="72"/>
        <v>4</v>
      </c>
      <c r="DP43" s="95">
        <f t="shared" si="72"/>
        <v>4</v>
      </c>
      <c r="DQ43" s="95">
        <f t="shared" si="72"/>
        <v>4</v>
      </c>
      <c r="DR43" s="96">
        <f t="shared" si="72"/>
        <v>4</v>
      </c>
    </row>
    <row r="44" spans="1:122" ht="18" customHeight="1" thickBot="1" x14ac:dyDescent="0.35">
      <c r="A44" s="108" t="s">
        <v>116</v>
      </c>
      <c r="B44" s="134">
        <v>50000</v>
      </c>
      <c r="C44" s="135">
        <v>1</v>
      </c>
      <c r="D44" s="135">
        <f t="shared" ref="D44:BO44" si="73">C44</f>
        <v>1</v>
      </c>
      <c r="E44" s="135">
        <f t="shared" si="73"/>
        <v>1</v>
      </c>
      <c r="F44" s="135">
        <f t="shared" si="73"/>
        <v>1</v>
      </c>
      <c r="G44" s="135">
        <f t="shared" si="73"/>
        <v>1</v>
      </c>
      <c r="H44" s="135">
        <f t="shared" si="73"/>
        <v>1</v>
      </c>
      <c r="I44" s="135">
        <f t="shared" si="73"/>
        <v>1</v>
      </c>
      <c r="J44" s="135">
        <f t="shared" si="73"/>
        <v>1</v>
      </c>
      <c r="K44" s="135">
        <f t="shared" si="73"/>
        <v>1</v>
      </c>
      <c r="L44" s="135">
        <f t="shared" si="73"/>
        <v>1</v>
      </c>
      <c r="M44" s="135">
        <f t="shared" si="73"/>
        <v>1</v>
      </c>
      <c r="N44" s="135">
        <f t="shared" si="73"/>
        <v>1</v>
      </c>
      <c r="O44" s="135">
        <f t="shared" si="73"/>
        <v>1</v>
      </c>
      <c r="P44" s="135">
        <f t="shared" si="73"/>
        <v>1</v>
      </c>
      <c r="Q44" s="135">
        <f t="shared" si="73"/>
        <v>1</v>
      </c>
      <c r="R44" s="135">
        <f t="shared" si="73"/>
        <v>1</v>
      </c>
      <c r="S44" s="135">
        <f t="shared" si="73"/>
        <v>1</v>
      </c>
      <c r="T44" s="135">
        <f t="shared" si="73"/>
        <v>1</v>
      </c>
      <c r="U44" s="135">
        <f t="shared" si="73"/>
        <v>1</v>
      </c>
      <c r="V44" s="135">
        <f t="shared" si="73"/>
        <v>1</v>
      </c>
      <c r="W44" s="135">
        <f t="shared" si="73"/>
        <v>1</v>
      </c>
      <c r="X44" s="135">
        <f t="shared" si="73"/>
        <v>1</v>
      </c>
      <c r="Y44" s="135">
        <f t="shared" si="73"/>
        <v>1</v>
      </c>
      <c r="Z44" s="135">
        <f t="shared" si="73"/>
        <v>1</v>
      </c>
      <c r="AA44" s="135">
        <f t="shared" si="73"/>
        <v>1</v>
      </c>
      <c r="AB44" s="135">
        <f t="shared" si="73"/>
        <v>1</v>
      </c>
      <c r="AC44" s="135">
        <f t="shared" si="73"/>
        <v>1</v>
      </c>
      <c r="AD44" s="135">
        <f t="shared" si="73"/>
        <v>1</v>
      </c>
      <c r="AE44" s="135">
        <f t="shared" si="73"/>
        <v>1</v>
      </c>
      <c r="AF44" s="135">
        <f t="shared" si="73"/>
        <v>1</v>
      </c>
      <c r="AG44" s="135">
        <f t="shared" si="73"/>
        <v>1</v>
      </c>
      <c r="AH44" s="135">
        <f t="shared" si="73"/>
        <v>1</v>
      </c>
      <c r="AI44" s="135">
        <f t="shared" si="73"/>
        <v>1</v>
      </c>
      <c r="AJ44" s="135">
        <f t="shared" si="73"/>
        <v>1</v>
      </c>
      <c r="AK44" s="135">
        <f t="shared" si="73"/>
        <v>1</v>
      </c>
      <c r="AL44" s="135">
        <f t="shared" si="73"/>
        <v>1</v>
      </c>
      <c r="AM44" s="135">
        <f t="shared" si="73"/>
        <v>1</v>
      </c>
      <c r="AN44" s="135">
        <f t="shared" si="73"/>
        <v>1</v>
      </c>
      <c r="AO44" s="135">
        <f t="shared" si="73"/>
        <v>1</v>
      </c>
      <c r="AP44" s="135">
        <f t="shared" si="73"/>
        <v>1</v>
      </c>
      <c r="AQ44" s="135">
        <f t="shared" si="73"/>
        <v>1</v>
      </c>
      <c r="AR44" s="135">
        <f t="shared" si="73"/>
        <v>1</v>
      </c>
      <c r="AS44" s="135">
        <f t="shared" si="73"/>
        <v>1</v>
      </c>
      <c r="AT44" s="135">
        <f t="shared" si="73"/>
        <v>1</v>
      </c>
      <c r="AU44" s="135">
        <f t="shared" si="73"/>
        <v>1</v>
      </c>
      <c r="AV44" s="135">
        <f t="shared" si="73"/>
        <v>1</v>
      </c>
      <c r="AW44" s="135">
        <f t="shared" si="73"/>
        <v>1</v>
      </c>
      <c r="AX44" s="135">
        <f t="shared" si="73"/>
        <v>1</v>
      </c>
      <c r="AY44" s="135">
        <f t="shared" si="73"/>
        <v>1</v>
      </c>
      <c r="AZ44" s="135">
        <f t="shared" si="73"/>
        <v>1</v>
      </c>
      <c r="BA44" s="135">
        <f t="shared" si="73"/>
        <v>1</v>
      </c>
      <c r="BB44" s="135">
        <f t="shared" si="73"/>
        <v>1</v>
      </c>
      <c r="BC44" s="135">
        <f t="shared" si="73"/>
        <v>1</v>
      </c>
      <c r="BD44" s="135">
        <f t="shared" si="73"/>
        <v>1</v>
      </c>
      <c r="BE44" s="135">
        <f t="shared" si="73"/>
        <v>1</v>
      </c>
      <c r="BF44" s="135">
        <f t="shared" si="73"/>
        <v>1</v>
      </c>
      <c r="BG44" s="135">
        <f t="shared" si="73"/>
        <v>1</v>
      </c>
      <c r="BH44" s="135">
        <f t="shared" si="73"/>
        <v>1</v>
      </c>
      <c r="BI44" s="135">
        <f t="shared" si="73"/>
        <v>1</v>
      </c>
      <c r="BJ44" s="135">
        <f t="shared" si="73"/>
        <v>1</v>
      </c>
      <c r="BK44" s="135">
        <f t="shared" si="73"/>
        <v>1</v>
      </c>
      <c r="BL44" s="135">
        <f t="shared" si="73"/>
        <v>1</v>
      </c>
      <c r="BM44" s="135">
        <f t="shared" si="73"/>
        <v>1</v>
      </c>
      <c r="BN44" s="135">
        <f t="shared" si="73"/>
        <v>1</v>
      </c>
      <c r="BO44" s="135">
        <f t="shared" si="73"/>
        <v>1</v>
      </c>
      <c r="BP44" s="135">
        <f t="shared" ref="BP44:DR44" si="74">BO44</f>
        <v>1</v>
      </c>
      <c r="BQ44" s="135">
        <f t="shared" si="74"/>
        <v>1</v>
      </c>
      <c r="BR44" s="135">
        <f t="shared" si="74"/>
        <v>1</v>
      </c>
      <c r="BS44" s="135">
        <f t="shared" si="74"/>
        <v>1</v>
      </c>
      <c r="BT44" s="135">
        <f t="shared" si="74"/>
        <v>1</v>
      </c>
      <c r="BU44" s="135">
        <f t="shared" si="74"/>
        <v>1</v>
      </c>
      <c r="BV44" s="135">
        <f t="shared" si="74"/>
        <v>1</v>
      </c>
      <c r="BW44" s="135">
        <f t="shared" si="74"/>
        <v>1</v>
      </c>
      <c r="BX44" s="135">
        <f t="shared" si="74"/>
        <v>1</v>
      </c>
      <c r="BY44" s="135">
        <f t="shared" si="74"/>
        <v>1</v>
      </c>
      <c r="BZ44" s="135">
        <f t="shared" si="74"/>
        <v>1</v>
      </c>
      <c r="CA44" s="135">
        <f t="shared" si="74"/>
        <v>1</v>
      </c>
      <c r="CB44" s="135">
        <f t="shared" si="74"/>
        <v>1</v>
      </c>
      <c r="CC44" s="135">
        <f t="shared" si="74"/>
        <v>1</v>
      </c>
      <c r="CD44" s="135">
        <f t="shared" si="74"/>
        <v>1</v>
      </c>
      <c r="CE44" s="135">
        <f t="shared" si="74"/>
        <v>1</v>
      </c>
      <c r="CF44" s="135">
        <f t="shared" si="74"/>
        <v>1</v>
      </c>
      <c r="CG44" s="135">
        <f t="shared" si="74"/>
        <v>1</v>
      </c>
      <c r="CH44" s="135">
        <f t="shared" si="74"/>
        <v>1</v>
      </c>
      <c r="CI44" s="135">
        <f t="shared" si="74"/>
        <v>1</v>
      </c>
      <c r="CJ44" s="135">
        <f t="shared" si="74"/>
        <v>1</v>
      </c>
      <c r="CK44" s="135">
        <f t="shared" si="74"/>
        <v>1</v>
      </c>
      <c r="CL44" s="135">
        <f t="shared" si="74"/>
        <v>1</v>
      </c>
      <c r="CM44" s="135">
        <f t="shared" si="74"/>
        <v>1</v>
      </c>
      <c r="CN44" s="135">
        <f t="shared" si="74"/>
        <v>1</v>
      </c>
      <c r="CO44" s="135">
        <f t="shared" si="74"/>
        <v>1</v>
      </c>
      <c r="CP44" s="135">
        <f t="shared" si="74"/>
        <v>1</v>
      </c>
      <c r="CQ44" s="135">
        <f t="shared" si="74"/>
        <v>1</v>
      </c>
      <c r="CR44" s="135">
        <f t="shared" si="74"/>
        <v>1</v>
      </c>
      <c r="CS44" s="135">
        <f t="shared" si="74"/>
        <v>1</v>
      </c>
      <c r="CT44" s="135">
        <f t="shared" si="74"/>
        <v>1</v>
      </c>
      <c r="CU44" s="135">
        <f t="shared" si="74"/>
        <v>1</v>
      </c>
      <c r="CV44" s="135">
        <f t="shared" si="74"/>
        <v>1</v>
      </c>
      <c r="CW44" s="135">
        <f t="shared" si="74"/>
        <v>1</v>
      </c>
      <c r="CX44" s="135">
        <f t="shared" si="74"/>
        <v>1</v>
      </c>
      <c r="CY44" s="135">
        <f t="shared" si="74"/>
        <v>1</v>
      </c>
      <c r="CZ44" s="135">
        <f t="shared" si="74"/>
        <v>1</v>
      </c>
      <c r="DA44" s="135">
        <f t="shared" si="74"/>
        <v>1</v>
      </c>
      <c r="DB44" s="135">
        <f t="shared" si="74"/>
        <v>1</v>
      </c>
      <c r="DC44" s="135">
        <f t="shared" si="74"/>
        <v>1</v>
      </c>
      <c r="DD44" s="135">
        <f t="shared" si="74"/>
        <v>1</v>
      </c>
      <c r="DE44" s="135">
        <f t="shared" si="74"/>
        <v>1</v>
      </c>
      <c r="DF44" s="135">
        <f t="shared" si="74"/>
        <v>1</v>
      </c>
      <c r="DG44" s="135">
        <f t="shared" si="74"/>
        <v>1</v>
      </c>
      <c r="DH44" s="135">
        <f t="shared" si="74"/>
        <v>1</v>
      </c>
      <c r="DI44" s="135">
        <f t="shared" si="74"/>
        <v>1</v>
      </c>
      <c r="DJ44" s="135">
        <f t="shared" si="74"/>
        <v>1</v>
      </c>
      <c r="DK44" s="135">
        <f t="shared" si="74"/>
        <v>1</v>
      </c>
      <c r="DL44" s="135">
        <f t="shared" si="74"/>
        <v>1</v>
      </c>
      <c r="DM44" s="135">
        <f t="shared" si="74"/>
        <v>1</v>
      </c>
      <c r="DN44" s="135">
        <f t="shared" si="74"/>
        <v>1</v>
      </c>
      <c r="DO44" s="135">
        <f t="shared" si="74"/>
        <v>1</v>
      </c>
      <c r="DP44" s="135">
        <f t="shared" si="74"/>
        <v>1</v>
      </c>
      <c r="DQ44" s="135">
        <f t="shared" si="74"/>
        <v>1</v>
      </c>
      <c r="DR44" s="136">
        <f t="shared" si="74"/>
        <v>1</v>
      </c>
    </row>
    <row r="45" spans="1:122" s="7" customFormat="1" ht="18" customHeight="1" thickBot="1" x14ac:dyDescent="0.35">
      <c r="A45" s="137" t="s">
        <v>117</v>
      </c>
      <c r="B45" s="138"/>
      <c r="C45" s="139">
        <f>C8+C12+C18+C23+C26+C31+C38+C41</f>
        <v>32</v>
      </c>
      <c r="D45" s="139">
        <f t="shared" ref="D45:BO45" si="75">D8+D12+D18+D23+D26+D31+D38+D41</f>
        <v>32</v>
      </c>
      <c r="E45" s="139">
        <f t="shared" si="75"/>
        <v>32</v>
      </c>
      <c r="F45" s="139">
        <f t="shared" si="75"/>
        <v>32</v>
      </c>
      <c r="G45" s="139">
        <f t="shared" si="75"/>
        <v>32</v>
      </c>
      <c r="H45" s="139">
        <f t="shared" si="75"/>
        <v>32</v>
      </c>
      <c r="I45" s="139">
        <f t="shared" si="75"/>
        <v>33</v>
      </c>
      <c r="J45" s="139">
        <f t="shared" si="75"/>
        <v>33</v>
      </c>
      <c r="K45" s="139">
        <f t="shared" si="75"/>
        <v>33</v>
      </c>
      <c r="L45" s="139">
        <f t="shared" si="75"/>
        <v>33</v>
      </c>
      <c r="M45" s="139">
        <f t="shared" si="75"/>
        <v>33</v>
      </c>
      <c r="N45" s="139">
        <f t="shared" si="75"/>
        <v>33</v>
      </c>
      <c r="O45" s="139">
        <f t="shared" si="75"/>
        <v>43</v>
      </c>
      <c r="P45" s="139">
        <f t="shared" si="75"/>
        <v>43</v>
      </c>
      <c r="Q45" s="139">
        <f t="shared" si="75"/>
        <v>44</v>
      </c>
      <c r="R45" s="139">
        <f t="shared" si="75"/>
        <v>44</v>
      </c>
      <c r="S45" s="139">
        <f t="shared" si="75"/>
        <v>44</v>
      </c>
      <c r="T45" s="139">
        <f t="shared" si="75"/>
        <v>44</v>
      </c>
      <c r="U45" s="139">
        <f t="shared" si="75"/>
        <v>45</v>
      </c>
      <c r="V45" s="139">
        <f t="shared" si="75"/>
        <v>45</v>
      </c>
      <c r="W45" s="139">
        <f t="shared" si="75"/>
        <v>45</v>
      </c>
      <c r="X45" s="139">
        <f t="shared" si="75"/>
        <v>45</v>
      </c>
      <c r="Y45" s="139">
        <f t="shared" si="75"/>
        <v>45</v>
      </c>
      <c r="Z45" s="139">
        <f t="shared" si="75"/>
        <v>45</v>
      </c>
      <c r="AA45" s="139">
        <f t="shared" si="75"/>
        <v>55</v>
      </c>
      <c r="AB45" s="139">
        <f t="shared" si="75"/>
        <v>55</v>
      </c>
      <c r="AC45" s="139">
        <f t="shared" si="75"/>
        <v>56</v>
      </c>
      <c r="AD45" s="139">
        <f t="shared" si="75"/>
        <v>56</v>
      </c>
      <c r="AE45" s="139">
        <f t="shared" si="75"/>
        <v>56</v>
      </c>
      <c r="AF45" s="139">
        <f t="shared" si="75"/>
        <v>56</v>
      </c>
      <c r="AG45" s="139">
        <f t="shared" si="75"/>
        <v>57</v>
      </c>
      <c r="AH45" s="139">
        <f t="shared" si="75"/>
        <v>57</v>
      </c>
      <c r="AI45" s="139">
        <f t="shared" si="75"/>
        <v>57</v>
      </c>
      <c r="AJ45" s="139">
        <f t="shared" si="75"/>
        <v>57</v>
      </c>
      <c r="AK45" s="139">
        <f t="shared" si="75"/>
        <v>57</v>
      </c>
      <c r="AL45" s="139">
        <f t="shared" si="75"/>
        <v>57</v>
      </c>
      <c r="AM45" s="139">
        <f t="shared" si="75"/>
        <v>68</v>
      </c>
      <c r="AN45" s="139">
        <f t="shared" si="75"/>
        <v>68</v>
      </c>
      <c r="AO45" s="139">
        <f t="shared" si="75"/>
        <v>68</v>
      </c>
      <c r="AP45" s="139">
        <f t="shared" si="75"/>
        <v>68</v>
      </c>
      <c r="AQ45" s="139">
        <f t="shared" si="75"/>
        <v>68</v>
      </c>
      <c r="AR45" s="139">
        <f t="shared" si="75"/>
        <v>68</v>
      </c>
      <c r="AS45" s="139">
        <f t="shared" si="75"/>
        <v>69</v>
      </c>
      <c r="AT45" s="139">
        <f t="shared" si="75"/>
        <v>69</v>
      </c>
      <c r="AU45" s="139">
        <f t="shared" si="75"/>
        <v>69</v>
      </c>
      <c r="AV45" s="139">
        <f t="shared" si="75"/>
        <v>69</v>
      </c>
      <c r="AW45" s="139">
        <f t="shared" si="75"/>
        <v>69</v>
      </c>
      <c r="AX45" s="139">
        <f t="shared" si="75"/>
        <v>69</v>
      </c>
      <c r="AY45" s="139">
        <f t="shared" si="75"/>
        <v>78</v>
      </c>
      <c r="AZ45" s="139">
        <f t="shared" si="75"/>
        <v>78</v>
      </c>
      <c r="BA45" s="139">
        <f t="shared" si="75"/>
        <v>78</v>
      </c>
      <c r="BB45" s="139">
        <f t="shared" si="75"/>
        <v>78</v>
      </c>
      <c r="BC45" s="139">
        <f t="shared" si="75"/>
        <v>78</v>
      </c>
      <c r="BD45" s="139">
        <f t="shared" si="75"/>
        <v>78</v>
      </c>
      <c r="BE45" s="139">
        <f t="shared" si="75"/>
        <v>79</v>
      </c>
      <c r="BF45" s="139">
        <f t="shared" si="75"/>
        <v>79</v>
      </c>
      <c r="BG45" s="139">
        <f t="shared" si="75"/>
        <v>79</v>
      </c>
      <c r="BH45" s="139">
        <f t="shared" si="75"/>
        <v>79</v>
      </c>
      <c r="BI45" s="139">
        <f t="shared" si="75"/>
        <v>79</v>
      </c>
      <c r="BJ45" s="139">
        <f t="shared" si="75"/>
        <v>79</v>
      </c>
      <c r="BK45" s="139">
        <f t="shared" si="75"/>
        <v>83</v>
      </c>
      <c r="BL45" s="139">
        <f t="shared" si="75"/>
        <v>83</v>
      </c>
      <c r="BM45" s="139">
        <f t="shared" si="75"/>
        <v>83</v>
      </c>
      <c r="BN45" s="139">
        <f t="shared" si="75"/>
        <v>83</v>
      </c>
      <c r="BO45" s="139">
        <f t="shared" si="75"/>
        <v>83</v>
      </c>
      <c r="BP45" s="139">
        <f t="shared" ref="BP45:DR45" si="76">BP8+BP12+BP18+BP23+BP26+BP31+BP38+BP41</f>
        <v>83</v>
      </c>
      <c r="BQ45" s="139">
        <f t="shared" si="76"/>
        <v>84</v>
      </c>
      <c r="BR45" s="139">
        <f t="shared" si="76"/>
        <v>84</v>
      </c>
      <c r="BS45" s="139">
        <f t="shared" si="76"/>
        <v>84</v>
      </c>
      <c r="BT45" s="139">
        <f t="shared" si="76"/>
        <v>84</v>
      </c>
      <c r="BU45" s="139">
        <f t="shared" si="76"/>
        <v>84</v>
      </c>
      <c r="BV45" s="139">
        <f t="shared" si="76"/>
        <v>84</v>
      </c>
      <c r="BW45" s="139">
        <f t="shared" si="76"/>
        <v>92</v>
      </c>
      <c r="BX45" s="139">
        <f t="shared" si="76"/>
        <v>92</v>
      </c>
      <c r="BY45" s="139">
        <f t="shared" si="76"/>
        <v>92</v>
      </c>
      <c r="BZ45" s="139">
        <f t="shared" si="76"/>
        <v>92</v>
      </c>
      <c r="CA45" s="139">
        <f t="shared" si="76"/>
        <v>92</v>
      </c>
      <c r="CB45" s="139">
        <f t="shared" si="76"/>
        <v>92</v>
      </c>
      <c r="CC45" s="139">
        <f t="shared" si="76"/>
        <v>93</v>
      </c>
      <c r="CD45" s="139">
        <f t="shared" si="76"/>
        <v>93</v>
      </c>
      <c r="CE45" s="139">
        <f t="shared" si="76"/>
        <v>93</v>
      </c>
      <c r="CF45" s="139">
        <f t="shared" si="76"/>
        <v>93</v>
      </c>
      <c r="CG45" s="139">
        <f t="shared" si="76"/>
        <v>93</v>
      </c>
      <c r="CH45" s="139">
        <f t="shared" si="76"/>
        <v>93</v>
      </c>
      <c r="CI45" s="139">
        <f t="shared" si="76"/>
        <v>96</v>
      </c>
      <c r="CJ45" s="139">
        <f t="shared" si="76"/>
        <v>96</v>
      </c>
      <c r="CK45" s="139">
        <f t="shared" si="76"/>
        <v>96</v>
      </c>
      <c r="CL45" s="139">
        <f t="shared" si="76"/>
        <v>96</v>
      </c>
      <c r="CM45" s="139">
        <f t="shared" si="76"/>
        <v>96</v>
      </c>
      <c r="CN45" s="139">
        <f t="shared" si="76"/>
        <v>96</v>
      </c>
      <c r="CO45" s="139">
        <f t="shared" si="76"/>
        <v>97</v>
      </c>
      <c r="CP45" s="139">
        <f t="shared" si="76"/>
        <v>97</v>
      </c>
      <c r="CQ45" s="139">
        <f t="shared" si="76"/>
        <v>97</v>
      </c>
      <c r="CR45" s="139">
        <f t="shared" si="76"/>
        <v>97</v>
      </c>
      <c r="CS45" s="139">
        <f t="shared" si="76"/>
        <v>97</v>
      </c>
      <c r="CT45" s="139">
        <f t="shared" si="76"/>
        <v>97</v>
      </c>
      <c r="CU45" s="139">
        <f t="shared" si="76"/>
        <v>108</v>
      </c>
      <c r="CV45" s="139">
        <f t="shared" si="76"/>
        <v>108</v>
      </c>
      <c r="CW45" s="139">
        <f t="shared" si="76"/>
        <v>108</v>
      </c>
      <c r="CX45" s="139">
        <f t="shared" si="76"/>
        <v>108</v>
      </c>
      <c r="CY45" s="139">
        <f t="shared" si="76"/>
        <v>108</v>
      </c>
      <c r="CZ45" s="139">
        <f t="shared" si="76"/>
        <v>108</v>
      </c>
      <c r="DA45" s="139">
        <f t="shared" si="76"/>
        <v>109</v>
      </c>
      <c r="DB45" s="139">
        <f t="shared" si="76"/>
        <v>109</v>
      </c>
      <c r="DC45" s="139">
        <f t="shared" si="76"/>
        <v>109</v>
      </c>
      <c r="DD45" s="139">
        <f t="shared" si="76"/>
        <v>109</v>
      </c>
      <c r="DE45" s="139">
        <f t="shared" si="76"/>
        <v>109</v>
      </c>
      <c r="DF45" s="139">
        <f t="shared" si="76"/>
        <v>109</v>
      </c>
      <c r="DG45" s="139">
        <f t="shared" si="76"/>
        <v>112</v>
      </c>
      <c r="DH45" s="139">
        <f t="shared" si="76"/>
        <v>112</v>
      </c>
      <c r="DI45" s="139">
        <f t="shared" si="76"/>
        <v>112</v>
      </c>
      <c r="DJ45" s="139">
        <f t="shared" si="76"/>
        <v>112</v>
      </c>
      <c r="DK45" s="139">
        <f t="shared" si="76"/>
        <v>112</v>
      </c>
      <c r="DL45" s="139">
        <f t="shared" si="76"/>
        <v>112</v>
      </c>
      <c r="DM45" s="139">
        <f t="shared" si="76"/>
        <v>113</v>
      </c>
      <c r="DN45" s="139">
        <f t="shared" si="76"/>
        <v>113</v>
      </c>
      <c r="DO45" s="139">
        <f t="shared" si="76"/>
        <v>113</v>
      </c>
      <c r="DP45" s="139">
        <f t="shared" si="76"/>
        <v>113</v>
      </c>
      <c r="DQ45" s="139">
        <f t="shared" si="76"/>
        <v>113</v>
      </c>
      <c r="DR45" s="140">
        <f t="shared" si="76"/>
        <v>113</v>
      </c>
    </row>
    <row r="47" spans="1:122" ht="18" customHeight="1" x14ac:dyDescent="0.3">
      <c r="A47" s="7" t="s">
        <v>118</v>
      </c>
      <c r="B47" s="46"/>
    </row>
    <row r="48" spans="1:122" ht="18" customHeight="1" thickBot="1" x14ac:dyDescent="0.35"/>
    <row r="49" spans="1:121" ht="18" customHeight="1" thickBot="1" x14ac:dyDescent="0.35">
      <c r="A49" s="40" t="s">
        <v>78</v>
      </c>
      <c r="B49" s="31">
        <v>42005</v>
      </c>
      <c r="C49" s="31">
        <v>42036</v>
      </c>
      <c r="D49" s="31">
        <v>42064</v>
      </c>
      <c r="E49" s="31">
        <v>42095</v>
      </c>
      <c r="F49" s="31">
        <v>42125</v>
      </c>
      <c r="G49" s="31">
        <v>42156</v>
      </c>
      <c r="H49" s="31">
        <v>42186</v>
      </c>
      <c r="I49" s="31">
        <v>42217</v>
      </c>
      <c r="J49" s="31">
        <v>42248</v>
      </c>
      <c r="K49" s="31">
        <v>42278</v>
      </c>
      <c r="L49" s="31">
        <v>42309</v>
      </c>
      <c r="M49" s="31">
        <v>42339</v>
      </c>
      <c r="N49" s="31">
        <v>42370</v>
      </c>
      <c r="O49" s="31">
        <v>42401</v>
      </c>
      <c r="P49" s="31">
        <v>42430</v>
      </c>
      <c r="Q49" s="31">
        <v>42461</v>
      </c>
      <c r="R49" s="31">
        <v>42491</v>
      </c>
      <c r="S49" s="31">
        <v>42522</v>
      </c>
      <c r="T49" s="31">
        <v>42552</v>
      </c>
      <c r="U49" s="31">
        <v>42583</v>
      </c>
      <c r="V49" s="31">
        <v>42614</v>
      </c>
      <c r="W49" s="31">
        <v>42644</v>
      </c>
      <c r="X49" s="31">
        <v>42675</v>
      </c>
      <c r="Y49" s="31">
        <v>42705</v>
      </c>
      <c r="Z49" s="31">
        <v>42736</v>
      </c>
      <c r="AA49" s="31">
        <v>42767</v>
      </c>
      <c r="AB49" s="31">
        <v>42795</v>
      </c>
      <c r="AC49" s="31">
        <v>42826</v>
      </c>
      <c r="AD49" s="31">
        <v>42856</v>
      </c>
      <c r="AE49" s="31">
        <v>42887</v>
      </c>
      <c r="AF49" s="31">
        <v>42917</v>
      </c>
      <c r="AG49" s="31">
        <v>42948</v>
      </c>
      <c r="AH49" s="31">
        <v>42979</v>
      </c>
      <c r="AI49" s="31">
        <v>43009</v>
      </c>
      <c r="AJ49" s="31">
        <v>43040</v>
      </c>
      <c r="AK49" s="31">
        <v>43070</v>
      </c>
      <c r="AL49" s="31">
        <v>43101</v>
      </c>
      <c r="AM49" s="31">
        <v>43132</v>
      </c>
      <c r="AN49" s="31">
        <v>43160</v>
      </c>
      <c r="AO49" s="31">
        <v>43191</v>
      </c>
      <c r="AP49" s="31">
        <v>43221</v>
      </c>
      <c r="AQ49" s="31">
        <v>43252</v>
      </c>
      <c r="AR49" s="31">
        <v>43282</v>
      </c>
      <c r="AS49" s="31">
        <v>43313</v>
      </c>
      <c r="AT49" s="31">
        <v>43344</v>
      </c>
      <c r="AU49" s="31">
        <v>43374</v>
      </c>
      <c r="AV49" s="31">
        <v>43405</v>
      </c>
      <c r="AW49" s="31">
        <v>43435</v>
      </c>
      <c r="AX49" s="31">
        <v>43466</v>
      </c>
      <c r="AY49" s="31">
        <v>43497</v>
      </c>
      <c r="AZ49" s="31">
        <v>43525</v>
      </c>
      <c r="BA49" s="31">
        <v>43556</v>
      </c>
      <c r="BB49" s="31">
        <v>43586</v>
      </c>
      <c r="BC49" s="31">
        <v>43617</v>
      </c>
      <c r="BD49" s="31">
        <v>43647</v>
      </c>
      <c r="BE49" s="31">
        <v>43678</v>
      </c>
      <c r="BF49" s="31">
        <v>43709</v>
      </c>
      <c r="BG49" s="31">
        <v>43739</v>
      </c>
      <c r="BH49" s="31">
        <v>43770</v>
      </c>
      <c r="BI49" s="31">
        <v>43800</v>
      </c>
      <c r="BJ49" s="31">
        <v>43831</v>
      </c>
      <c r="BK49" s="31">
        <v>43862</v>
      </c>
      <c r="BL49" s="31">
        <v>43891</v>
      </c>
      <c r="BM49" s="31">
        <v>43922</v>
      </c>
      <c r="BN49" s="31">
        <v>43952</v>
      </c>
      <c r="BO49" s="31">
        <v>43983</v>
      </c>
      <c r="BP49" s="31">
        <v>44013</v>
      </c>
      <c r="BQ49" s="31">
        <v>44044</v>
      </c>
      <c r="BR49" s="31">
        <v>44075</v>
      </c>
      <c r="BS49" s="31">
        <v>44105</v>
      </c>
      <c r="BT49" s="31">
        <v>44136</v>
      </c>
      <c r="BU49" s="31">
        <v>44166</v>
      </c>
      <c r="BV49" s="31">
        <v>44197</v>
      </c>
      <c r="BW49" s="31">
        <v>44228</v>
      </c>
      <c r="BX49" s="31">
        <v>44256</v>
      </c>
      <c r="BY49" s="31">
        <v>44287</v>
      </c>
      <c r="BZ49" s="31">
        <v>44317</v>
      </c>
      <c r="CA49" s="31">
        <v>44348</v>
      </c>
      <c r="CB49" s="31">
        <v>44378</v>
      </c>
      <c r="CC49" s="31">
        <v>44409</v>
      </c>
      <c r="CD49" s="31">
        <v>44440</v>
      </c>
      <c r="CE49" s="31">
        <v>44470</v>
      </c>
      <c r="CF49" s="31">
        <v>44501</v>
      </c>
      <c r="CG49" s="31">
        <v>44531</v>
      </c>
      <c r="CH49" s="31">
        <v>44562</v>
      </c>
      <c r="CI49" s="31">
        <v>44593</v>
      </c>
      <c r="CJ49" s="31">
        <v>44621</v>
      </c>
      <c r="CK49" s="31">
        <v>44652</v>
      </c>
      <c r="CL49" s="31">
        <v>44682</v>
      </c>
      <c r="CM49" s="31">
        <v>44713</v>
      </c>
      <c r="CN49" s="31">
        <v>44743</v>
      </c>
      <c r="CO49" s="31">
        <v>44774</v>
      </c>
      <c r="CP49" s="31">
        <v>44805</v>
      </c>
      <c r="CQ49" s="31">
        <v>44835</v>
      </c>
      <c r="CR49" s="31">
        <v>44866</v>
      </c>
      <c r="CS49" s="31">
        <v>44896</v>
      </c>
      <c r="CT49" s="31">
        <v>44927</v>
      </c>
      <c r="CU49" s="31">
        <v>44958</v>
      </c>
      <c r="CV49" s="31">
        <v>44986</v>
      </c>
      <c r="CW49" s="31">
        <v>45017</v>
      </c>
      <c r="CX49" s="31">
        <v>45047</v>
      </c>
      <c r="CY49" s="31">
        <v>45078</v>
      </c>
      <c r="CZ49" s="31">
        <v>45108</v>
      </c>
      <c r="DA49" s="31">
        <v>45139</v>
      </c>
      <c r="DB49" s="31">
        <v>45170</v>
      </c>
      <c r="DC49" s="31">
        <v>45200</v>
      </c>
      <c r="DD49" s="31">
        <v>45231</v>
      </c>
      <c r="DE49" s="31">
        <v>45261</v>
      </c>
      <c r="DF49" s="31">
        <v>45292</v>
      </c>
      <c r="DG49" s="31">
        <v>45323</v>
      </c>
      <c r="DH49" s="31">
        <v>45352</v>
      </c>
      <c r="DI49" s="31">
        <v>45383</v>
      </c>
      <c r="DJ49" s="31">
        <v>45413</v>
      </c>
      <c r="DK49" s="31">
        <v>45444</v>
      </c>
      <c r="DL49" s="31">
        <v>45474</v>
      </c>
      <c r="DM49" s="31">
        <v>45505</v>
      </c>
      <c r="DN49" s="31">
        <v>45536</v>
      </c>
      <c r="DO49" s="31">
        <v>45566</v>
      </c>
      <c r="DP49" s="31">
        <v>45597</v>
      </c>
      <c r="DQ49" s="32">
        <v>45627</v>
      </c>
    </row>
    <row r="50" spans="1:121" s="7" customFormat="1" ht="18" customHeight="1" x14ac:dyDescent="0.3">
      <c r="A50" s="41" t="s">
        <v>79</v>
      </c>
      <c r="B50" s="42">
        <f>SUM(B51:B53)</f>
        <v>550000</v>
      </c>
      <c r="C50" s="42">
        <f t="shared" ref="C50" si="77">SUM(C51:C53)</f>
        <v>550000</v>
      </c>
      <c r="D50" s="42">
        <f t="shared" ref="D50" si="78">SUM(D51:D53)</f>
        <v>550000</v>
      </c>
      <c r="E50" s="42">
        <f t="shared" ref="E50" si="79">SUM(E51:E53)</f>
        <v>550000</v>
      </c>
      <c r="F50" s="42">
        <f t="shared" ref="F50" si="80">SUM(F51:F53)</f>
        <v>550000</v>
      </c>
      <c r="G50" s="42">
        <f t="shared" ref="G50" si="81">SUM(G51:G53)</f>
        <v>550000</v>
      </c>
      <c r="H50" s="42">
        <f t="shared" ref="H50" si="82">SUM(H51:H53)</f>
        <v>550000</v>
      </c>
      <c r="I50" s="42">
        <f t="shared" ref="I50" si="83">SUM(I51:I53)</f>
        <v>550000</v>
      </c>
      <c r="J50" s="42">
        <f t="shared" ref="J50" si="84">SUM(J51:J53)</f>
        <v>550000</v>
      </c>
      <c r="K50" s="42">
        <f t="shared" ref="K50" si="85">SUM(K51:K53)</f>
        <v>550000</v>
      </c>
      <c r="L50" s="42">
        <f t="shared" ref="L50" si="86">SUM(L51:L53)</f>
        <v>550000</v>
      </c>
      <c r="M50" s="42">
        <f t="shared" ref="M50" si="87">SUM(M51:M53)</f>
        <v>550000</v>
      </c>
      <c r="N50" s="42">
        <f t="shared" ref="N50" si="88">SUM(N51:N53)</f>
        <v>700000</v>
      </c>
      <c r="O50" s="42">
        <f t="shared" ref="O50" si="89">SUM(O51:O53)</f>
        <v>700000</v>
      </c>
      <c r="P50" s="42">
        <f t="shared" ref="P50" si="90">SUM(P51:P53)</f>
        <v>700000</v>
      </c>
      <c r="Q50" s="42">
        <f t="shared" ref="Q50" si="91">SUM(Q51:Q53)</f>
        <v>700000</v>
      </c>
      <c r="R50" s="42">
        <f t="shared" ref="R50" si="92">SUM(R51:R53)</f>
        <v>700000</v>
      </c>
      <c r="S50" s="42">
        <f t="shared" ref="S50" si="93">SUM(S51:S53)</f>
        <v>700000</v>
      </c>
      <c r="T50" s="42">
        <f t="shared" ref="T50" si="94">SUM(T51:T53)</f>
        <v>700000</v>
      </c>
      <c r="U50" s="42">
        <f t="shared" ref="U50" si="95">SUM(U51:U53)</f>
        <v>700000</v>
      </c>
      <c r="V50" s="42">
        <f t="shared" ref="V50" si="96">SUM(V51:V53)</f>
        <v>700000</v>
      </c>
      <c r="W50" s="42">
        <f t="shared" ref="W50" si="97">SUM(W51:W53)</f>
        <v>700000</v>
      </c>
      <c r="X50" s="42">
        <f t="shared" ref="X50" si="98">SUM(X51:X53)</f>
        <v>700000</v>
      </c>
      <c r="Y50" s="42">
        <f t="shared" ref="Y50" si="99">SUM(Y51:Y53)</f>
        <v>700000</v>
      </c>
      <c r="Z50" s="42">
        <f t="shared" ref="Z50" si="100">SUM(Z51:Z53)</f>
        <v>700000</v>
      </c>
      <c r="AA50" s="42">
        <f t="shared" ref="AA50" si="101">SUM(AA51:AA53)</f>
        <v>700000</v>
      </c>
      <c r="AB50" s="42">
        <f t="shared" ref="AB50" si="102">SUM(AB51:AB53)</f>
        <v>700000</v>
      </c>
      <c r="AC50" s="42">
        <f t="shared" ref="AC50" si="103">SUM(AC51:AC53)</f>
        <v>700000</v>
      </c>
      <c r="AD50" s="42">
        <f t="shared" ref="AD50" si="104">SUM(AD51:AD53)</f>
        <v>700000</v>
      </c>
      <c r="AE50" s="42">
        <f t="shared" ref="AE50" si="105">SUM(AE51:AE53)</f>
        <v>700000</v>
      </c>
      <c r="AF50" s="42">
        <f t="shared" ref="AF50" si="106">SUM(AF51:AF53)</f>
        <v>700000</v>
      </c>
      <c r="AG50" s="42">
        <f t="shared" ref="AG50" si="107">SUM(AG51:AG53)</f>
        <v>700000</v>
      </c>
      <c r="AH50" s="42">
        <f t="shared" ref="AH50" si="108">SUM(AH51:AH53)</f>
        <v>700000</v>
      </c>
      <c r="AI50" s="42">
        <f t="shared" ref="AI50" si="109">SUM(AI51:AI53)</f>
        <v>700000</v>
      </c>
      <c r="AJ50" s="42">
        <f t="shared" ref="AJ50" si="110">SUM(AJ51:AJ53)</f>
        <v>700000</v>
      </c>
      <c r="AK50" s="42">
        <f t="shared" ref="AK50" si="111">SUM(AK51:AK53)</f>
        <v>700000</v>
      </c>
      <c r="AL50" s="42">
        <f t="shared" ref="AL50" si="112">SUM(AL51:AL53)</f>
        <v>700000</v>
      </c>
      <c r="AM50" s="42">
        <f t="shared" ref="AM50" si="113">SUM(AM51:AM53)</f>
        <v>700000</v>
      </c>
      <c r="AN50" s="42">
        <f t="shared" ref="AN50" si="114">SUM(AN51:AN53)</f>
        <v>700000</v>
      </c>
      <c r="AO50" s="42">
        <f t="shared" ref="AO50" si="115">SUM(AO51:AO53)</f>
        <v>700000</v>
      </c>
      <c r="AP50" s="42">
        <f t="shared" ref="AP50" si="116">SUM(AP51:AP53)</f>
        <v>700000</v>
      </c>
      <c r="AQ50" s="42">
        <f t="shared" ref="AQ50" si="117">SUM(AQ51:AQ53)</f>
        <v>700000</v>
      </c>
      <c r="AR50" s="42">
        <f t="shared" ref="AR50" si="118">SUM(AR51:AR53)</f>
        <v>700000</v>
      </c>
      <c r="AS50" s="42">
        <f t="shared" ref="AS50" si="119">SUM(AS51:AS53)</f>
        <v>700000</v>
      </c>
      <c r="AT50" s="42">
        <f t="shared" ref="AT50" si="120">SUM(AT51:AT53)</f>
        <v>700000</v>
      </c>
      <c r="AU50" s="42">
        <f t="shared" ref="AU50" si="121">SUM(AU51:AU53)</f>
        <v>700000</v>
      </c>
      <c r="AV50" s="42">
        <f t="shared" ref="AV50" si="122">SUM(AV51:AV53)</f>
        <v>700000</v>
      </c>
      <c r="AW50" s="42">
        <f t="shared" ref="AW50" si="123">SUM(AW51:AW53)</f>
        <v>700000</v>
      </c>
      <c r="AX50" s="42">
        <f t="shared" ref="AX50" si="124">SUM(AX51:AX53)</f>
        <v>700000</v>
      </c>
      <c r="AY50" s="42">
        <f t="shared" ref="AY50" si="125">SUM(AY51:AY53)</f>
        <v>700000</v>
      </c>
      <c r="AZ50" s="42">
        <f t="shared" ref="AZ50" si="126">SUM(AZ51:AZ53)</f>
        <v>700000</v>
      </c>
      <c r="BA50" s="42">
        <f t="shared" ref="BA50" si="127">SUM(BA51:BA53)</f>
        <v>700000</v>
      </c>
      <c r="BB50" s="42">
        <f t="shared" ref="BB50" si="128">SUM(BB51:BB53)</f>
        <v>700000</v>
      </c>
      <c r="BC50" s="42">
        <f t="shared" ref="BC50" si="129">SUM(BC51:BC53)</f>
        <v>700000</v>
      </c>
      <c r="BD50" s="42">
        <f t="shared" ref="BD50" si="130">SUM(BD51:BD53)</f>
        <v>700000</v>
      </c>
      <c r="BE50" s="42">
        <f t="shared" ref="BE50" si="131">SUM(BE51:BE53)</f>
        <v>700000</v>
      </c>
      <c r="BF50" s="42">
        <f t="shared" ref="BF50" si="132">SUM(BF51:BF53)</f>
        <v>700000</v>
      </c>
      <c r="BG50" s="42">
        <f t="shared" ref="BG50" si="133">SUM(BG51:BG53)</f>
        <v>700000</v>
      </c>
      <c r="BH50" s="42">
        <f t="shared" ref="BH50" si="134">SUM(BH51:BH53)</f>
        <v>700000</v>
      </c>
      <c r="BI50" s="42">
        <f t="shared" ref="BI50" si="135">SUM(BI51:BI53)</f>
        <v>700000</v>
      </c>
      <c r="BJ50" s="42">
        <f t="shared" ref="BJ50" si="136">SUM(BJ51:BJ53)</f>
        <v>700000</v>
      </c>
      <c r="BK50" s="42">
        <f t="shared" ref="BK50" si="137">SUM(BK51:BK53)</f>
        <v>700000</v>
      </c>
      <c r="BL50" s="42">
        <f t="shared" ref="BL50" si="138">SUM(BL51:BL53)</f>
        <v>700000</v>
      </c>
      <c r="BM50" s="42">
        <f t="shared" ref="BM50" si="139">SUM(BM51:BM53)</f>
        <v>700000</v>
      </c>
      <c r="BN50" s="42">
        <f t="shared" ref="BN50" si="140">SUM(BN51:BN53)</f>
        <v>700000</v>
      </c>
      <c r="BO50" s="42">
        <f t="shared" ref="BO50" si="141">SUM(BO51:BO53)</f>
        <v>700000</v>
      </c>
      <c r="BP50" s="42">
        <f t="shared" ref="BP50" si="142">SUM(BP51:BP53)</f>
        <v>700000</v>
      </c>
      <c r="BQ50" s="42">
        <f t="shared" ref="BQ50" si="143">SUM(BQ51:BQ53)</f>
        <v>700000</v>
      </c>
      <c r="BR50" s="42">
        <f t="shared" ref="BR50" si="144">SUM(BR51:BR53)</f>
        <v>700000</v>
      </c>
      <c r="BS50" s="42">
        <f t="shared" ref="BS50" si="145">SUM(BS51:BS53)</f>
        <v>700000</v>
      </c>
      <c r="BT50" s="42">
        <f t="shared" ref="BT50" si="146">SUM(BT51:BT53)</f>
        <v>700000</v>
      </c>
      <c r="BU50" s="42">
        <f t="shared" ref="BU50" si="147">SUM(BU51:BU53)</f>
        <v>700000</v>
      </c>
      <c r="BV50" s="42">
        <f t="shared" ref="BV50" si="148">SUM(BV51:BV53)</f>
        <v>700000</v>
      </c>
      <c r="BW50" s="42">
        <f t="shared" ref="BW50" si="149">SUM(BW51:BW53)</f>
        <v>700000</v>
      </c>
      <c r="BX50" s="42">
        <f t="shared" ref="BX50" si="150">SUM(BX51:BX53)</f>
        <v>700000</v>
      </c>
      <c r="BY50" s="42">
        <f t="shared" ref="BY50" si="151">SUM(BY51:BY53)</f>
        <v>700000</v>
      </c>
      <c r="BZ50" s="42">
        <f t="shared" ref="BZ50" si="152">SUM(BZ51:BZ53)</f>
        <v>700000</v>
      </c>
      <c r="CA50" s="42">
        <f t="shared" ref="CA50" si="153">SUM(CA51:CA53)</f>
        <v>700000</v>
      </c>
      <c r="CB50" s="42">
        <f t="shared" ref="CB50" si="154">SUM(CB51:CB53)</f>
        <v>700000</v>
      </c>
      <c r="CC50" s="42">
        <f t="shared" ref="CC50" si="155">SUM(CC51:CC53)</f>
        <v>700000</v>
      </c>
      <c r="CD50" s="42">
        <f t="shared" ref="CD50" si="156">SUM(CD51:CD53)</f>
        <v>700000</v>
      </c>
      <c r="CE50" s="42">
        <f t="shared" ref="CE50" si="157">SUM(CE51:CE53)</f>
        <v>700000</v>
      </c>
      <c r="CF50" s="42">
        <f t="shared" ref="CF50" si="158">SUM(CF51:CF53)</f>
        <v>700000</v>
      </c>
      <c r="CG50" s="42">
        <f t="shared" ref="CG50" si="159">SUM(CG51:CG53)</f>
        <v>700000</v>
      </c>
      <c r="CH50" s="42">
        <f t="shared" ref="CH50" si="160">SUM(CH51:CH53)</f>
        <v>700000</v>
      </c>
      <c r="CI50" s="42">
        <f t="shared" ref="CI50" si="161">SUM(CI51:CI53)</f>
        <v>700000</v>
      </c>
      <c r="CJ50" s="42">
        <f t="shared" ref="CJ50" si="162">SUM(CJ51:CJ53)</f>
        <v>700000</v>
      </c>
      <c r="CK50" s="42">
        <f t="shared" ref="CK50" si="163">SUM(CK51:CK53)</f>
        <v>700000</v>
      </c>
      <c r="CL50" s="42">
        <f t="shared" ref="CL50" si="164">SUM(CL51:CL53)</f>
        <v>700000</v>
      </c>
      <c r="CM50" s="42">
        <f t="shared" ref="CM50" si="165">SUM(CM51:CM53)</f>
        <v>700000</v>
      </c>
      <c r="CN50" s="42">
        <f t="shared" ref="CN50" si="166">SUM(CN51:CN53)</f>
        <v>700000</v>
      </c>
      <c r="CO50" s="42">
        <f t="shared" ref="CO50" si="167">SUM(CO51:CO53)</f>
        <v>700000</v>
      </c>
      <c r="CP50" s="42">
        <f t="shared" ref="CP50" si="168">SUM(CP51:CP53)</f>
        <v>700000</v>
      </c>
      <c r="CQ50" s="42">
        <f t="shared" ref="CQ50" si="169">SUM(CQ51:CQ53)</f>
        <v>700000</v>
      </c>
      <c r="CR50" s="42">
        <f t="shared" ref="CR50" si="170">SUM(CR51:CR53)</f>
        <v>700000</v>
      </c>
      <c r="CS50" s="42">
        <f t="shared" ref="CS50" si="171">SUM(CS51:CS53)</f>
        <v>700000</v>
      </c>
      <c r="CT50" s="42">
        <f t="shared" ref="CT50" si="172">SUM(CT51:CT53)</f>
        <v>700000</v>
      </c>
      <c r="CU50" s="42">
        <f t="shared" ref="CU50" si="173">SUM(CU51:CU53)</f>
        <v>700000</v>
      </c>
      <c r="CV50" s="42">
        <f t="shared" ref="CV50" si="174">SUM(CV51:CV53)</f>
        <v>700000</v>
      </c>
      <c r="CW50" s="42">
        <f t="shared" ref="CW50" si="175">SUM(CW51:CW53)</f>
        <v>700000</v>
      </c>
      <c r="CX50" s="42">
        <f t="shared" ref="CX50" si="176">SUM(CX51:CX53)</f>
        <v>700000</v>
      </c>
      <c r="CY50" s="42">
        <f t="shared" ref="CY50" si="177">SUM(CY51:CY53)</f>
        <v>700000</v>
      </c>
      <c r="CZ50" s="42">
        <f t="shared" ref="CZ50" si="178">SUM(CZ51:CZ53)</f>
        <v>700000</v>
      </c>
      <c r="DA50" s="42">
        <f t="shared" ref="DA50" si="179">SUM(DA51:DA53)</f>
        <v>700000</v>
      </c>
      <c r="DB50" s="42">
        <f t="shared" ref="DB50" si="180">SUM(DB51:DB53)</f>
        <v>700000</v>
      </c>
      <c r="DC50" s="42">
        <f t="shared" ref="DC50" si="181">SUM(DC51:DC53)</f>
        <v>700000</v>
      </c>
      <c r="DD50" s="42">
        <f t="shared" ref="DD50" si="182">SUM(DD51:DD53)</f>
        <v>700000</v>
      </c>
      <c r="DE50" s="42">
        <f t="shared" ref="DE50" si="183">SUM(DE51:DE53)</f>
        <v>700000</v>
      </c>
      <c r="DF50" s="42">
        <f t="shared" ref="DF50" si="184">SUM(DF51:DF53)</f>
        <v>700000</v>
      </c>
      <c r="DG50" s="42">
        <f t="shared" ref="DG50" si="185">SUM(DG51:DG53)</f>
        <v>700000</v>
      </c>
      <c r="DH50" s="42">
        <f t="shared" ref="DH50" si="186">SUM(DH51:DH53)</f>
        <v>700000</v>
      </c>
      <c r="DI50" s="42">
        <f t="shared" ref="DI50" si="187">SUM(DI51:DI53)</f>
        <v>700000</v>
      </c>
      <c r="DJ50" s="42">
        <f t="shared" ref="DJ50" si="188">SUM(DJ51:DJ53)</f>
        <v>700000</v>
      </c>
      <c r="DK50" s="42">
        <f t="shared" ref="DK50" si="189">SUM(DK51:DK53)</f>
        <v>700000</v>
      </c>
      <c r="DL50" s="42">
        <f t="shared" ref="DL50" si="190">SUM(DL51:DL53)</f>
        <v>700000</v>
      </c>
      <c r="DM50" s="42">
        <f t="shared" ref="DM50" si="191">SUM(DM51:DM53)</f>
        <v>700000</v>
      </c>
      <c r="DN50" s="42">
        <f t="shared" ref="DN50" si="192">SUM(DN51:DN53)</f>
        <v>700000</v>
      </c>
      <c r="DO50" s="42">
        <f t="shared" ref="DO50" si="193">SUM(DO51:DO53)</f>
        <v>700000</v>
      </c>
      <c r="DP50" s="42">
        <f t="shared" ref="DP50" si="194">SUM(DP51:DP53)</f>
        <v>700000</v>
      </c>
      <c r="DQ50" s="43">
        <f t="shared" ref="DQ50" si="195">SUM(DQ51:DQ53)</f>
        <v>700000</v>
      </c>
    </row>
    <row r="51" spans="1:121" ht="18" customHeight="1" x14ac:dyDescent="0.3">
      <c r="A51" s="94" t="s">
        <v>80</v>
      </c>
      <c r="B51" s="95">
        <f>$B9*C9</f>
        <v>500000</v>
      </c>
      <c r="C51" s="95">
        <f t="shared" ref="C51:BN51" si="196">$B9*D9</f>
        <v>500000</v>
      </c>
      <c r="D51" s="95">
        <f t="shared" si="196"/>
        <v>500000</v>
      </c>
      <c r="E51" s="95">
        <f t="shared" si="196"/>
        <v>500000</v>
      </c>
      <c r="F51" s="95">
        <f t="shared" si="196"/>
        <v>500000</v>
      </c>
      <c r="G51" s="95">
        <f t="shared" si="196"/>
        <v>500000</v>
      </c>
      <c r="H51" s="95">
        <f t="shared" si="196"/>
        <v>500000</v>
      </c>
      <c r="I51" s="95">
        <f t="shared" si="196"/>
        <v>500000</v>
      </c>
      <c r="J51" s="95">
        <f t="shared" si="196"/>
        <v>500000</v>
      </c>
      <c r="K51" s="95">
        <f t="shared" si="196"/>
        <v>500000</v>
      </c>
      <c r="L51" s="95">
        <f t="shared" si="196"/>
        <v>500000</v>
      </c>
      <c r="M51" s="95">
        <f t="shared" si="196"/>
        <v>500000</v>
      </c>
      <c r="N51" s="95">
        <f t="shared" si="196"/>
        <v>500000</v>
      </c>
      <c r="O51" s="95">
        <f t="shared" si="196"/>
        <v>500000</v>
      </c>
      <c r="P51" s="95">
        <f t="shared" si="196"/>
        <v>500000</v>
      </c>
      <c r="Q51" s="95">
        <f t="shared" si="196"/>
        <v>500000</v>
      </c>
      <c r="R51" s="95">
        <f t="shared" si="196"/>
        <v>500000</v>
      </c>
      <c r="S51" s="95">
        <f t="shared" si="196"/>
        <v>500000</v>
      </c>
      <c r="T51" s="95">
        <f t="shared" si="196"/>
        <v>500000</v>
      </c>
      <c r="U51" s="95">
        <f t="shared" si="196"/>
        <v>500000</v>
      </c>
      <c r="V51" s="95">
        <f t="shared" si="196"/>
        <v>500000</v>
      </c>
      <c r="W51" s="95">
        <f t="shared" si="196"/>
        <v>500000</v>
      </c>
      <c r="X51" s="95">
        <f t="shared" si="196"/>
        <v>500000</v>
      </c>
      <c r="Y51" s="95">
        <f t="shared" si="196"/>
        <v>500000</v>
      </c>
      <c r="Z51" s="95">
        <f t="shared" si="196"/>
        <v>500000</v>
      </c>
      <c r="AA51" s="95">
        <f t="shared" si="196"/>
        <v>500000</v>
      </c>
      <c r="AB51" s="95">
        <f t="shared" si="196"/>
        <v>500000</v>
      </c>
      <c r="AC51" s="95">
        <f t="shared" si="196"/>
        <v>500000</v>
      </c>
      <c r="AD51" s="95">
        <f t="shared" si="196"/>
        <v>500000</v>
      </c>
      <c r="AE51" s="95">
        <f t="shared" si="196"/>
        <v>500000</v>
      </c>
      <c r="AF51" s="95">
        <f t="shared" si="196"/>
        <v>500000</v>
      </c>
      <c r="AG51" s="95">
        <f t="shared" si="196"/>
        <v>500000</v>
      </c>
      <c r="AH51" s="95">
        <f t="shared" si="196"/>
        <v>500000</v>
      </c>
      <c r="AI51" s="95">
        <f t="shared" si="196"/>
        <v>500000</v>
      </c>
      <c r="AJ51" s="95">
        <f t="shared" si="196"/>
        <v>500000</v>
      </c>
      <c r="AK51" s="95">
        <f t="shared" si="196"/>
        <v>500000</v>
      </c>
      <c r="AL51" s="95">
        <f t="shared" si="196"/>
        <v>500000</v>
      </c>
      <c r="AM51" s="95">
        <f t="shared" si="196"/>
        <v>500000</v>
      </c>
      <c r="AN51" s="95">
        <f t="shared" si="196"/>
        <v>500000</v>
      </c>
      <c r="AO51" s="95">
        <f t="shared" si="196"/>
        <v>500000</v>
      </c>
      <c r="AP51" s="95">
        <f t="shared" si="196"/>
        <v>500000</v>
      </c>
      <c r="AQ51" s="95">
        <f t="shared" si="196"/>
        <v>500000</v>
      </c>
      <c r="AR51" s="95">
        <f t="shared" si="196"/>
        <v>500000</v>
      </c>
      <c r="AS51" s="95">
        <f t="shared" si="196"/>
        <v>500000</v>
      </c>
      <c r="AT51" s="95">
        <f t="shared" si="196"/>
        <v>500000</v>
      </c>
      <c r="AU51" s="95">
        <f t="shared" si="196"/>
        <v>500000</v>
      </c>
      <c r="AV51" s="95">
        <f t="shared" si="196"/>
        <v>500000</v>
      </c>
      <c r="AW51" s="95">
        <f t="shared" si="196"/>
        <v>500000</v>
      </c>
      <c r="AX51" s="95">
        <f t="shared" si="196"/>
        <v>500000</v>
      </c>
      <c r="AY51" s="95">
        <f t="shared" si="196"/>
        <v>500000</v>
      </c>
      <c r="AZ51" s="95">
        <f t="shared" si="196"/>
        <v>500000</v>
      </c>
      <c r="BA51" s="95">
        <f t="shared" si="196"/>
        <v>500000</v>
      </c>
      <c r="BB51" s="95">
        <f t="shared" si="196"/>
        <v>500000</v>
      </c>
      <c r="BC51" s="95">
        <f t="shared" si="196"/>
        <v>500000</v>
      </c>
      <c r="BD51" s="95">
        <f t="shared" si="196"/>
        <v>500000</v>
      </c>
      <c r="BE51" s="95">
        <f t="shared" si="196"/>
        <v>500000</v>
      </c>
      <c r="BF51" s="95">
        <f t="shared" si="196"/>
        <v>500000</v>
      </c>
      <c r="BG51" s="95">
        <f t="shared" si="196"/>
        <v>500000</v>
      </c>
      <c r="BH51" s="95">
        <f t="shared" si="196"/>
        <v>500000</v>
      </c>
      <c r="BI51" s="95">
        <f t="shared" si="196"/>
        <v>500000</v>
      </c>
      <c r="BJ51" s="95">
        <f t="shared" si="196"/>
        <v>500000</v>
      </c>
      <c r="BK51" s="95">
        <f t="shared" si="196"/>
        <v>500000</v>
      </c>
      <c r="BL51" s="95">
        <f t="shared" si="196"/>
        <v>500000</v>
      </c>
      <c r="BM51" s="95">
        <f t="shared" si="196"/>
        <v>500000</v>
      </c>
      <c r="BN51" s="95">
        <f t="shared" si="196"/>
        <v>500000</v>
      </c>
      <c r="BO51" s="95">
        <f t="shared" ref="BO51:DQ51" si="197">$B9*BP9</f>
        <v>500000</v>
      </c>
      <c r="BP51" s="95">
        <f t="shared" si="197"/>
        <v>500000</v>
      </c>
      <c r="BQ51" s="95">
        <f t="shared" si="197"/>
        <v>500000</v>
      </c>
      <c r="BR51" s="95">
        <f t="shared" si="197"/>
        <v>500000</v>
      </c>
      <c r="BS51" s="95">
        <f t="shared" si="197"/>
        <v>500000</v>
      </c>
      <c r="BT51" s="95">
        <f t="shared" si="197"/>
        <v>500000</v>
      </c>
      <c r="BU51" s="95">
        <f t="shared" si="197"/>
        <v>500000</v>
      </c>
      <c r="BV51" s="95">
        <f t="shared" si="197"/>
        <v>500000</v>
      </c>
      <c r="BW51" s="95">
        <f t="shared" si="197"/>
        <v>500000</v>
      </c>
      <c r="BX51" s="95">
        <f t="shared" si="197"/>
        <v>500000</v>
      </c>
      <c r="BY51" s="95">
        <f t="shared" si="197"/>
        <v>500000</v>
      </c>
      <c r="BZ51" s="95">
        <f t="shared" si="197"/>
        <v>500000</v>
      </c>
      <c r="CA51" s="95">
        <f t="shared" si="197"/>
        <v>500000</v>
      </c>
      <c r="CB51" s="95">
        <f t="shared" si="197"/>
        <v>500000</v>
      </c>
      <c r="CC51" s="95">
        <f t="shared" si="197"/>
        <v>500000</v>
      </c>
      <c r="CD51" s="95">
        <f t="shared" si="197"/>
        <v>500000</v>
      </c>
      <c r="CE51" s="95">
        <f t="shared" si="197"/>
        <v>500000</v>
      </c>
      <c r="CF51" s="95">
        <f t="shared" si="197"/>
        <v>500000</v>
      </c>
      <c r="CG51" s="95">
        <f t="shared" si="197"/>
        <v>500000</v>
      </c>
      <c r="CH51" s="95">
        <f t="shared" si="197"/>
        <v>500000</v>
      </c>
      <c r="CI51" s="95">
        <f t="shared" si="197"/>
        <v>500000</v>
      </c>
      <c r="CJ51" s="95">
        <f t="shared" si="197"/>
        <v>500000</v>
      </c>
      <c r="CK51" s="95">
        <f t="shared" si="197"/>
        <v>500000</v>
      </c>
      <c r="CL51" s="95">
        <f t="shared" si="197"/>
        <v>500000</v>
      </c>
      <c r="CM51" s="95">
        <f t="shared" si="197"/>
        <v>500000</v>
      </c>
      <c r="CN51" s="95">
        <f t="shared" si="197"/>
        <v>500000</v>
      </c>
      <c r="CO51" s="95">
        <f t="shared" si="197"/>
        <v>500000</v>
      </c>
      <c r="CP51" s="95">
        <f t="shared" si="197"/>
        <v>500000</v>
      </c>
      <c r="CQ51" s="95">
        <f t="shared" si="197"/>
        <v>500000</v>
      </c>
      <c r="CR51" s="95">
        <f t="shared" si="197"/>
        <v>500000</v>
      </c>
      <c r="CS51" s="95">
        <f t="shared" si="197"/>
        <v>500000</v>
      </c>
      <c r="CT51" s="95">
        <f t="shared" si="197"/>
        <v>500000</v>
      </c>
      <c r="CU51" s="95">
        <f t="shared" si="197"/>
        <v>500000</v>
      </c>
      <c r="CV51" s="95">
        <f t="shared" si="197"/>
        <v>500000</v>
      </c>
      <c r="CW51" s="95">
        <f t="shared" si="197"/>
        <v>500000</v>
      </c>
      <c r="CX51" s="95">
        <f t="shared" si="197"/>
        <v>500000</v>
      </c>
      <c r="CY51" s="95">
        <f t="shared" si="197"/>
        <v>500000</v>
      </c>
      <c r="CZ51" s="95">
        <f t="shared" si="197"/>
        <v>500000</v>
      </c>
      <c r="DA51" s="95">
        <f t="shared" si="197"/>
        <v>500000</v>
      </c>
      <c r="DB51" s="95">
        <f t="shared" si="197"/>
        <v>500000</v>
      </c>
      <c r="DC51" s="95">
        <f t="shared" si="197"/>
        <v>500000</v>
      </c>
      <c r="DD51" s="95">
        <f t="shared" si="197"/>
        <v>500000</v>
      </c>
      <c r="DE51" s="95">
        <f t="shared" si="197"/>
        <v>500000</v>
      </c>
      <c r="DF51" s="95">
        <f t="shared" si="197"/>
        <v>500000</v>
      </c>
      <c r="DG51" s="95">
        <f t="shared" si="197"/>
        <v>500000</v>
      </c>
      <c r="DH51" s="95">
        <f t="shared" si="197"/>
        <v>500000</v>
      </c>
      <c r="DI51" s="95">
        <f t="shared" si="197"/>
        <v>500000</v>
      </c>
      <c r="DJ51" s="95">
        <f t="shared" si="197"/>
        <v>500000</v>
      </c>
      <c r="DK51" s="95">
        <f t="shared" si="197"/>
        <v>500000</v>
      </c>
      <c r="DL51" s="95">
        <f t="shared" si="197"/>
        <v>500000</v>
      </c>
      <c r="DM51" s="95">
        <f t="shared" si="197"/>
        <v>500000</v>
      </c>
      <c r="DN51" s="95">
        <f t="shared" si="197"/>
        <v>500000</v>
      </c>
      <c r="DO51" s="95">
        <f t="shared" si="197"/>
        <v>500000</v>
      </c>
      <c r="DP51" s="95">
        <f t="shared" si="197"/>
        <v>500000</v>
      </c>
      <c r="DQ51" s="96">
        <f t="shared" si="197"/>
        <v>500000</v>
      </c>
    </row>
    <row r="52" spans="1:121" ht="18" customHeight="1" x14ac:dyDescent="0.3">
      <c r="A52" s="94" t="s">
        <v>81</v>
      </c>
      <c r="B52" s="95">
        <f>$B10*C10</f>
        <v>0</v>
      </c>
      <c r="C52" s="95">
        <f t="shared" ref="C52:BN52" si="198">$B10*D10</f>
        <v>0</v>
      </c>
      <c r="D52" s="95">
        <f t="shared" si="198"/>
        <v>0</v>
      </c>
      <c r="E52" s="95">
        <f t="shared" si="198"/>
        <v>0</v>
      </c>
      <c r="F52" s="95">
        <f t="shared" si="198"/>
        <v>0</v>
      </c>
      <c r="G52" s="95">
        <f t="shared" si="198"/>
        <v>0</v>
      </c>
      <c r="H52" s="95">
        <f t="shared" si="198"/>
        <v>0</v>
      </c>
      <c r="I52" s="95">
        <f t="shared" si="198"/>
        <v>0</v>
      </c>
      <c r="J52" s="95">
        <f t="shared" si="198"/>
        <v>0</v>
      </c>
      <c r="K52" s="95">
        <f t="shared" si="198"/>
        <v>0</v>
      </c>
      <c r="L52" s="95">
        <f t="shared" si="198"/>
        <v>0</v>
      </c>
      <c r="M52" s="95">
        <f t="shared" si="198"/>
        <v>0</v>
      </c>
      <c r="N52" s="95">
        <f t="shared" si="198"/>
        <v>150000</v>
      </c>
      <c r="O52" s="95">
        <f t="shared" si="198"/>
        <v>150000</v>
      </c>
      <c r="P52" s="95">
        <f t="shared" si="198"/>
        <v>150000</v>
      </c>
      <c r="Q52" s="95">
        <f t="shared" si="198"/>
        <v>150000</v>
      </c>
      <c r="R52" s="95">
        <f t="shared" si="198"/>
        <v>150000</v>
      </c>
      <c r="S52" s="95">
        <f t="shared" si="198"/>
        <v>150000</v>
      </c>
      <c r="T52" s="95">
        <f t="shared" si="198"/>
        <v>150000</v>
      </c>
      <c r="U52" s="95">
        <f t="shared" si="198"/>
        <v>150000</v>
      </c>
      <c r="V52" s="95">
        <f t="shared" si="198"/>
        <v>150000</v>
      </c>
      <c r="W52" s="95">
        <f t="shared" si="198"/>
        <v>150000</v>
      </c>
      <c r="X52" s="95">
        <f t="shared" si="198"/>
        <v>150000</v>
      </c>
      <c r="Y52" s="95">
        <f t="shared" si="198"/>
        <v>150000</v>
      </c>
      <c r="Z52" s="95">
        <f t="shared" si="198"/>
        <v>150000</v>
      </c>
      <c r="AA52" s="95">
        <f t="shared" si="198"/>
        <v>150000</v>
      </c>
      <c r="AB52" s="95">
        <f t="shared" si="198"/>
        <v>150000</v>
      </c>
      <c r="AC52" s="95">
        <f t="shared" si="198"/>
        <v>150000</v>
      </c>
      <c r="AD52" s="95">
        <f t="shared" si="198"/>
        <v>150000</v>
      </c>
      <c r="AE52" s="95">
        <f t="shared" si="198"/>
        <v>150000</v>
      </c>
      <c r="AF52" s="95">
        <f t="shared" si="198"/>
        <v>150000</v>
      </c>
      <c r="AG52" s="95">
        <f t="shared" si="198"/>
        <v>150000</v>
      </c>
      <c r="AH52" s="95">
        <f t="shared" si="198"/>
        <v>150000</v>
      </c>
      <c r="AI52" s="95">
        <f t="shared" si="198"/>
        <v>150000</v>
      </c>
      <c r="AJ52" s="95">
        <f t="shared" si="198"/>
        <v>150000</v>
      </c>
      <c r="AK52" s="95">
        <f t="shared" si="198"/>
        <v>150000</v>
      </c>
      <c r="AL52" s="95">
        <f t="shared" si="198"/>
        <v>150000</v>
      </c>
      <c r="AM52" s="95">
        <f t="shared" si="198"/>
        <v>150000</v>
      </c>
      <c r="AN52" s="95">
        <f t="shared" si="198"/>
        <v>150000</v>
      </c>
      <c r="AO52" s="95">
        <f t="shared" si="198"/>
        <v>150000</v>
      </c>
      <c r="AP52" s="95">
        <f t="shared" si="198"/>
        <v>150000</v>
      </c>
      <c r="AQ52" s="95">
        <f t="shared" si="198"/>
        <v>150000</v>
      </c>
      <c r="AR52" s="95">
        <f t="shared" si="198"/>
        <v>150000</v>
      </c>
      <c r="AS52" s="95">
        <f t="shared" si="198"/>
        <v>150000</v>
      </c>
      <c r="AT52" s="95">
        <f t="shared" si="198"/>
        <v>150000</v>
      </c>
      <c r="AU52" s="95">
        <f t="shared" si="198"/>
        <v>150000</v>
      </c>
      <c r="AV52" s="95">
        <f t="shared" si="198"/>
        <v>150000</v>
      </c>
      <c r="AW52" s="95">
        <f t="shared" si="198"/>
        <v>150000</v>
      </c>
      <c r="AX52" s="95">
        <f t="shared" si="198"/>
        <v>150000</v>
      </c>
      <c r="AY52" s="95">
        <f t="shared" si="198"/>
        <v>150000</v>
      </c>
      <c r="AZ52" s="95">
        <f t="shared" si="198"/>
        <v>150000</v>
      </c>
      <c r="BA52" s="95">
        <f t="shared" si="198"/>
        <v>150000</v>
      </c>
      <c r="BB52" s="95">
        <f t="shared" si="198"/>
        <v>150000</v>
      </c>
      <c r="BC52" s="95">
        <f t="shared" si="198"/>
        <v>150000</v>
      </c>
      <c r="BD52" s="95">
        <f t="shared" si="198"/>
        <v>150000</v>
      </c>
      <c r="BE52" s="95">
        <f t="shared" si="198"/>
        <v>150000</v>
      </c>
      <c r="BF52" s="95">
        <f t="shared" si="198"/>
        <v>150000</v>
      </c>
      <c r="BG52" s="95">
        <f t="shared" si="198"/>
        <v>150000</v>
      </c>
      <c r="BH52" s="95">
        <f t="shared" si="198"/>
        <v>150000</v>
      </c>
      <c r="BI52" s="95">
        <f t="shared" si="198"/>
        <v>150000</v>
      </c>
      <c r="BJ52" s="95">
        <f t="shared" si="198"/>
        <v>150000</v>
      </c>
      <c r="BK52" s="95">
        <f t="shared" si="198"/>
        <v>150000</v>
      </c>
      <c r="BL52" s="95">
        <f t="shared" si="198"/>
        <v>150000</v>
      </c>
      <c r="BM52" s="95">
        <f t="shared" si="198"/>
        <v>150000</v>
      </c>
      <c r="BN52" s="95">
        <f t="shared" si="198"/>
        <v>150000</v>
      </c>
      <c r="BO52" s="95">
        <f t="shared" ref="BO52:DQ52" si="199">$B10*BP10</f>
        <v>150000</v>
      </c>
      <c r="BP52" s="95">
        <f t="shared" si="199"/>
        <v>150000</v>
      </c>
      <c r="BQ52" s="95">
        <f t="shared" si="199"/>
        <v>150000</v>
      </c>
      <c r="BR52" s="95">
        <f t="shared" si="199"/>
        <v>150000</v>
      </c>
      <c r="BS52" s="95">
        <f t="shared" si="199"/>
        <v>150000</v>
      </c>
      <c r="BT52" s="95">
        <f t="shared" si="199"/>
        <v>150000</v>
      </c>
      <c r="BU52" s="95">
        <f t="shared" si="199"/>
        <v>150000</v>
      </c>
      <c r="BV52" s="95">
        <f t="shared" si="199"/>
        <v>150000</v>
      </c>
      <c r="BW52" s="95">
        <f t="shared" si="199"/>
        <v>150000</v>
      </c>
      <c r="BX52" s="95">
        <f t="shared" si="199"/>
        <v>150000</v>
      </c>
      <c r="BY52" s="95">
        <f t="shared" si="199"/>
        <v>150000</v>
      </c>
      <c r="BZ52" s="95">
        <f t="shared" si="199"/>
        <v>150000</v>
      </c>
      <c r="CA52" s="95">
        <f t="shared" si="199"/>
        <v>150000</v>
      </c>
      <c r="CB52" s="95">
        <f t="shared" si="199"/>
        <v>150000</v>
      </c>
      <c r="CC52" s="95">
        <f t="shared" si="199"/>
        <v>150000</v>
      </c>
      <c r="CD52" s="95">
        <f t="shared" si="199"/>
        <v>150000</v>
      </c>
      <c r="CE52" s="95">
        <f t="shared" si="199"/>
        <v>150000</v>
      </c>
      <c r="CF52" s="95">
        <f t="shared" si="199"/>
        <v>150000</v>
      </c>
      <c r="CG52" s="95">
        <f t="shared" si="199"/>
        <v>150000</v>
      </c>
      <c r="CH52" s="95">
        <f t="shared" si="199"/>
        <v>150000</v>
      </c>
      <c r="CI52" s="95">
        <f t="shared" si="199"/>
        <v>150000</v>
      </c>
      <c r="CJ52" s="95">
        <f t="shared" si="199"/>
        <v>150000</v>
      </c>
      <c r="CK52" s="95">
        <f t="shared" si="199"/>
        <v>150000</v>
      </c>
      <c r="CL52" s="95">
        <f t="shared" si="199"/>
        <v>150000</v>
      </c>
      <c r="CM52" s="95">
        <f t="shared" si="199"/>
        <v>150000</v>
      </c>
      <c r="CN52" s="95">
        <f t="shared" si="199"/>
        <v>150000</v>
      </c>
      <c r="CO52" s="95">
        <f t="shared" si="199"/>
        <v>150000</v>
      </c>
      <c r="CP52" s="95">
        <f t="shared" si="199"/>
        <v>150000</v>
      </c>
      <c r="CQ52" s="95">
        <f t="shared" si="199"/>
        <v>150000</v>
      </c>
      <c r="CR52" s="95">
        <f t="shared" si="199"/>
        <v>150000</v>
      </c>
      <c r="CS52" s="95">
        <f t="shared" si="199"/>
        <v>150000</v>
      </c>
      <c r="CT52" s="95">
        <f t="shared" si="199"/>
        <v>150000</v>
      </c>
      <c r="CU52" s="95">
        <f t="shared" si="199"/>
        <v>150000</v>
      </c>
      <c r="CV52" s="95">
        <f t="shared" si="199"/>
        <v>150000</v>
      </c>
      <c r="CW52" s="95">
        <f t="shared" si="199"/>
        <v>150000</v>
      </c>
      <c r="CX52" s="95">
        <f t="shared" si="199"/>
        <v>150000</v>
      </c>
      <c r="CY52" s="95">
        <f t="shared" si="199"/>
        <v>150000</v>
      </c>
      <c r="CZ52" s="95">
        <f t="shared" si="199"/>
        <v>150000</v>
      </c>
      <c r="DA52" s="95">
        <f t="shared" si="199"/>
        <v>150000</v>
      </c>
      <c r="DB52" s="95">
        <f t="shared" si="199"/>
        <v>150000</v>
      </c>
      <c r="DC52" s="95">
        <f t="shared" si="199"/>
        <v>150000</v>
      </c>
      <c r="DD52" s="95">
        <f t="shared" si="199"/>
        <v>150000</v>
      </c>
      <c r="DE52" s="95">
        <f t="shared" si="199"/>
        <v>150000</v>
      </c>
      <c r="DF52" s="95">
        <f t="shared" si="199"/>
        <v>150000</v>
      </c>
      <c r="DG52" s="95">
        <f t="shared" si="199"/>
        <v>150000</v>
      </c>
      <c r="DH52" s="95">
        <f t="shared" si="199"/>
        <v>150000</v>
      </c>
      <c r="DI52" s="95">
        <f t="shared" si="199"/>
        <v>150000</v>
      </c>
      <c r="DJ52" s="95">
        <f t="shared" si="199"/>
        <v>150000</v>
      </c>
      <c r="DK52" s="95">
        <f t="shared" si="199"/>
        <v>150000</v>
      </c>
      <c r="DL52" s="95">
        <f t="shared" si="199"/>
        <v>150000</v>
      </c>
      <c r="DM52" s="95">
        <f t="shared" si="199"/>
        <v>150000</v>
      </c>
      <c r="DN52" s="95">
        <f t="shared" si="199"/>
        <v>150000</v>
      </c>
      <c r="DO52" s="95">
        <f t="shared" si="199"/>
        <v>150000</v>
      </c>
      <c r="DP52" s="95">
        <f t="shared" si="199"/>
        <v>150000</v>
      </c>
      <c r="DQ52" s="96">
        <f t="shared" si="199"/>
        <v>150000</v>
      </c>
    </row>
    <row r="53" spans="1:121" ht="18" customHeight="1" x14ac:dyDescent="0.3">
      <c r="A53" s="129" t="s">
        <v>82</v>
      </c>
      <c r="B53" s="95">
        <f>$B11*C11</f>
        <v>50000</v>
      </c>
      <c r="C53" s="131">
        <f t="shared" ref="C53:BN53" si="200">$B11*D11</f>
        <v>50000</v>
      </c>
      <c r="D53" s="131">
        <f t="shared" si="200"/>
        <v>50000</v>
      </c>
      <c r="E53" s="131">
        <f t="shared" si="200"/>
        <v>50000</v>
      </c>
      <c r="F53" s="131">
        <f t="shared" si="200"/>
        <v>50000</v>
      </c>
      <c r="G53" s="131">
        <f t="shared" si="200"/>
        <v>50000</v>
      </c>
      <c r="H53" s="131">
        <f t="shared" si="200"/>
        <v>50000</v>
      </c>
      <c r="I53" s="131">
        <f t="shared" si="200"/>
        <v>50000</v>
      </c>
      <c r="J53" s="131">
        <f t="shared" si="200"/>
        <v>50000</v>
      </c>
      <c r="K53" s="131">
        <f t="shared" si="200"/>
        <v>50000</v>
      </c>
      <c r="L53" s="131">
        <f t="shared" si="200"/>
        <v>50000</v>
      </c>
      <c r="M53" s="131">
        <f t="shared" si="200"/>
        <v>50000</v>
      </c>
      <c r="N53" s="131">
        <f t="shared" si="200"/>
        <v>50000</v>
      </c>
      <c r="O53" s="131">
        <f t="shared" si="200"/>
        <v>50000</v>
      </c>
      <c r="P53" s="131">
        <f t="shared" si="200"/>
        <v>50000</v>
      </c>
      <c r="Q53" s="131">
        <f t="shared" si="200"/>
        <v>50000</v>
      </c>
      <c r="R53" s="131">
        <f t="shared" si="200"/>
        <v>50000</v>
      </c>
      <c r="S53" s="131">
        <f t="shared" si="200"/>
        <v>50000</v>
      </c>
      <c r="T53" s="131">
        <f t="shared" si="200"/>
        <v>50000</v>
      </c>
      <c r="U53" s="131">
        <f t="shared" si="200"/>
        <v>50000</v>
      </c>
      <c r="V53" s="131">
        <f t="shared" si="200"/>
        <v>50000</v>
      </c>
      <c r="W53" s="131">
        <f t="shared" si="200"/>
        <v>50000</v>
      </c>
      <c r="X53" s="131">
        <f t="shared" si="200"/>
        <v>50000</v>
      </c>
      <c r="Y53" s="131">
        <f t="shared" si="200"/>
        <v>50000</v>
      </c>
      <c r="Z53" s="131">
        <f t="shared" si="200"/>
        <v>50000</v>
      </c>
      <c r="AA53" s="131">
        <f t="shared" si="200"/>
        <v>50000</v>
      </c>
      <c r="AB53" s="131">
        <f t="shared" si="200"/>
        <v>50000</v>
      </c>
      <c r="AC53" s="131">
        <f t="shared" si="200"/>
        <v>50000</v>
      </c>
      <c r="AD53" s="131">
        <f t="shared" si="200"/>
        <v>50000</v>
      </c>
      <c r="AE53" s="131">
        <f t="shared" si="200"/>
        <v>50000</v>
      </c>
      <c r="AF53" s="131">
        <f t="shared" si="200"/>
        <v>50000</v>
      </c>
      <c r="AG53" s="131">
        <f t="shared" si="200"/>
        <v>50000</v>
      </c>
      <c r="AH53" s="131">
        <f t="shared" si="200"/>
        <v>50000</v>
      </c>
      <c r="AI53" s="131">
        <f t="shared" si="200"/>
        <v>50000</v>
      </c>
      <c r="AJ53" s="131">
        <f t="shared" si="200"/>
        <v>50000</v>
      </c>
      <c r="AK53" s="131">
        <f t="shared" si="200"/>
        <v>50000</v>
      </c>
      <c r="AL53" s="131">
        <f t="shared" si="200"/>
        <v>50000</v>
      </c>
      <c r="AM53" s="131">
        <f t="shared" si="200"/>
        <v>50000</v>
      </c>
      <c r="AN53" s="131">
        <f t="shared" si="200"/>
        <v>50000</v>
      </c>
      <c r="AO53" s="131">
        <f t="shared" si="200"/>
        <v>50000</v>
      </c>
      <c r="AP53" s="131">
        <f t="shared" si="200"/>
        <v>50000</v>
      </c>
      <c r="AQ53" s="131">
        <f t="shared" si="200"/>
        <v>50000</v>
      </c>
      <c r="AR53" s="131">
        <f t="shared" si="200"/>
        <v>50000</v>
      </c>
      <c r="AS53" s="131">
        <f t="shared" si="200"/>
        <v>50000</v>
      </c>
      <c r="AT53" s="131">
        <f t="shared" si="200"/>
        <v>50000</v>
      </c>
      <c r="AU53" s="131">
        <f t="shared" si="200"/>
        <v>50000</v>
      </c>
      <c r="AV53" s="131">
        <f t="shared" si="200"/>
        <v>50000</v>
      </c>
      <c r="AW53" s="131">
        <f t="shared" si="200"/>
        <v>50000</v>
      </c>
      <c r="AX53" s="131">
        <f t="shared" si="200"/>
        <v>50000</v>
      </c>
      <c r="AY53" s="131">
        <f t="shared" si="200"/>
        <v>50000</v>
      </c>
      <c r="AZ53" s="131">
        <f t="shared" si="200"/>
        <v>50000</v>
      </c>
      <c r="BA53" s="131">
        <f t="shared" si="200"/>
        <v>50000</v>
      </c>
      <c r="BB53" s="131">
        <f t="shared" si="200"/>
        <v>50000</v>
      </c>
      <c r="BC53" s="131">
        <f t="shared" si="200"/>
        <v>50000</v>
      </c>
      <c r="BD53" s="131">
        <f t="shared" si="200"/>
        <v>50000</v>
      </c>
      <c r="BE53" s="131">
        <f t="shared" si="200"/>
        <v>50000</v>
      </c>
      <c r="BF53" s="131">
        <f t="shared" si="200"/>
        <v>50000</v>
      </c>
      <c r="BG53" s="131">
        <f t="shared" si="200"/>
        <v>50000</v>
      </c>
      <c r="BH53" s="131">
        <f t="shared" si="200"/>
        <v>50000</v>
      </c>
      <c r="BI53" s="131">
        <f t="shared" si="200"/>
        <v>50000</v>
      </c>
      <c r="BJ53" s="131">
        <f t="shared" si="200"/>
        <v>50000</v>
      </c>
      <c r="BK53" s="131">
        <f t="shared" si="200"/>
        <v>50000</v>
      </c>
      <c r="BL53" s="131">
        <f t="shared" si="200"/>
        <v>50000</v>
      </c>
      <c r="BM53" s="131">
        <f t="shared" si="200"/>
        <v>50000</v>
      </c>
      <c r="BN53" s="131">
        <f t="shared" si="200"/>
        <v>50000</v>
      </c>
      <c r="BO53" s="131">
        <f t="shared" ref="BO53:DQ53" si="201">$B11*BP11</f>
        <v>50000</v>
      </c>
      <c r="BP53" s="131">
        <f t="shared" si="201"/>
        <v>50000</v>
      </c>
      <c r="BQ53" s="131">
        <f t="shared" si="201"/>
        <v>50000</v>
      </c>
      <c r="BR53" s="131">
        <f t="shared" si="201"/>
        <v>50000</v>
      </c>
      <c r="BS53" s="131">
        <f t="shared" si="201"/>
        <v>50000</v>
      </c>
      <c r="BT53" s="131">
        <f t="shared" si="201"/>
        <v>50000</v>
      </c>
      <c r="BU53" s="131">
        <f t="shared" si="201"/>
        <v>50000</v>
      </c>
      <c r="BV53" s="131">
        <f t="shared" si="201"/>
        <v>50000</v>
      </c>
      <c r="BW53" s="131">
        <f t="shared" si="201"/>
        <v>50000</v>
      </c>
      <c r="BX53" s="131">
        <f t="shared" si="201"/>
        <v>50000</v>
      </c>
      <c r="BY53" s="131">
        <f t="shared" si="201"/>
        <v>50000</v>
      </c>
      <c r="BZ53" s="131">
        <f t="shared" si="201"/>
        <v>50000</v>
      </c>
      <c r="CA53" s="131">
        <f t="shared" si="201"/>
        <v>50000</v>
      </c>
      <c r="CB53" s="131">
        <f t="shared" si="201"/>
        <v>50000</v>
      </c>
      <c r="CC53" s="131">
        <f t="shared" si="201"/>
        <v>50000</v>
      </c>
      <c r="CD53" s="131">
        <f t="shared" si="201"/>
        <v>50000</v>
      </c>
      <c r="CE53" s="131">
        <f t="shared" si="201"/>
        <v>50000</v>
      </c>
      <c r="CF53" s="131">
        <f t="shared" si="201"/>
        <v>50000</v>
      </c>
      <c r="CG53" s="131">
        <f t="shared" si="201"/>
        <v>50000</v>
      </c>
      <c r="CH53" s="131">
        <f t="shared" si="201"/>
        <v>50000</v>
      </c>
      <c r="CI53" s="131">
        <f t="shared" si="201"/>
        <v>50000</v>
      </c>
      <c r="CJ53" s="131">
        <f t="shared" si="201"/>
        <v>50000</v>
      </c>
      <c r="CK53" s="131">
        <f t="shared" si="201"/>
        <v>50000</v>
      </c>
      <c r="CL53" s="131">
        <f t="shared" si="201"/>
        <v>50000</v>
      </c>
      <c r="CM53" s="131">
        <f t="shared" si="201"/>
        <v>50000</v>
      </c>
      <c r="CN53" s="131">
        <f t="shared" si="201"/>
        <v>50000</v>
      </c>
      <c r="CO53" s="131">
        <f t="shared" si="201"/>
        <v>50000</v>
      </c>
      <c r="CP53" s="131">
        <f t="shared" si="201"/>
        <v>50000</v>
      </c>
      <c r="CQ53" s="131">
        <f t="shared" si="201"/>
        <v>50000</v>
      </c>
      <c r="CR53" s="131">
        <f t="shared" si="201"/>
        <v>50000</v>
      </c>
      <c r="CS53" s="131">
        <f t="shared" si="201"/>
        <v>50000</v>
      </c>
      <c r="CT53" s="131">
        <f t="shared" si="201"/>
        <v>50000</v>
      </c>
      <c r="CU53" s="131">
        <f t="shared" si="201"/>
        <v>50000</v>
      </c>
      <c r="CV53" s="131">
        <f t="shared" si="201"/>
        <v>50000</v>
      </c>
      <c r="CW53" s="131">
        <f t="shared" si="201"/>
        <v>50000</v>
      </c>
      <c r="CX53" s="131">
        <f t="shared" si="201"/>
        <v>50000</v>
      </c>
      <c r="CY53" s="131">
        <f t="shared" si="201"/>
        <v>50000</v>
      </c>
      <c r="CZ53" s="131">
        <f t="shared" si="201"/>
        <v>50000</v>
      </c>
      <c r="DA53" s="131">
        <f t="shared" si="201"/>
        <v>50000</v>
      </c>
      <c r="DB53" s="131">
        <f t="shared" si="201"/>
        <v>50000</v>
      </c>
      <c r="DC53" s="131">
        <f t="shared" si="201"/>
        <v>50000</v>
      </c>
      <c r="DD53" s="131">
        <f t="shared" si="201"/>
        <v>50000</v>
      </c>
      <c r="DE53" s="131">
        <f t="shared" si="201"/>
        <v>50000</v>
      </c>
      <c r="DF53" s="131">
        <f t="shared" si="201"/>
        <v>50000</v>
      </c>
      <c r="DG53" s="131">
        <f t="shared" si="201"/>
        <v>50000</v>
      </c>
      <c r="DH53" s="131">
        <f t="shared" si="201"/>
        <v>50000</v>
      </c>
      <c r="DI53" s="131">
        <f t="shared" si="201"/>
        <v>50000</v>
      </c>
      <c r="DJ53" s="131">
        <f t="shared" si="201"/>
        <v>50000</v>
      </c>
      <c r="DK53" s="131">
        <f t="shared" si="201"/>
        <v>50000</v>
      </c>
      <c r="DL53" s="131">
        <f t="shared" si="201"/>
        <v>50000</v>
      </c>
      <c r="DM53" s="131">
        <f t="shared" si="201"/>
        <v>50000</v>
      </c>
      <c r="DN53" s="131">
        <f t="shared" si="201"/>
        <v>50000</v>
      </c>
      <c r="DO53" s="131">
        <f t="shared" si="201"/>
        <v>50000</v>
      </c>
      <c r="DP53" s="131">
        <f t="shared" si="201"/>
        <v>50000</v>
      </c>
      <c r="DQ53" s="132">
        <f t="shared" si="201"/>
        <v>50000</v>
      </c>
    </row>
    <row r="54" spans="1:121" s="7" customFormat="1" ht="18" customHeight="1" x14ac:dyDescent="0.3">
      <c r="A54" s="41" t="s">
        <v>84</v>
      </c>
      <c r="B54" s="42">
        <f>SUM(B55:B59)</f>
        <v>605000</v>
      </c>
      <c r="C54" s="42">
        <f t="shared" ref="C54" si="202">SUM(C55:C59)</f>
        <v>605000</v>
      </c>
      <c r="D54" s="42">
        <f t="shared" ref="D54" si="203">SUM(D55:D59)</f>
        <v>605000</v>
      </c>
      <c r="E54" s="42">
        <f t="shared" ref="E54" si="204">SUM(E55:E59)</f>
        <v>605000</v>
      </c>
      <c r="F54" s="42">
        <f t="shared" ref="F54" si="205">SUM(F55:F59)</f>
        <v>605000</v>
      </c>
      <c r="G54" s="42">
        <f t="shared" ref="G54" si="206">SUM(G55:G59)</f>
        <v>605000</v>
      </c>
      <c r="H54" s="42">
        <f t="shared" ref="H54" si="207">SUM(H55:H59)</f>
        <v>605000</v>
      </c>
      <c r="I54" s="42">
        <f t="shared" ref="I54" si="208">SUM(I55:I59)</f>
        <v>605000</v>
      </c>
      <c r="J54" s="42">
        <f t="shared" ref="J54" si="209">SUM(J55:J59)</f>
        <v>605000</v>
      </c>
      <c r="K54" s="42">
        <f t="shared" ref="K54" si="210">SUM(K55:K59)</f>
        <v>605000</v>
      </c>
      <c r="L54" s="42">
        <f t="shared" ref="L54" si="211">SUM(L55:L59)</f>
        <v>605000</v>
      </c>
      <c r="M54" s="42">
        <f t="shared" ref="M54" si="212">SUM(M55:M59)</f>
        <v>605000</v>
      </c>
      <c r="N54" s="42">
        <f t="shared" ref="N54" si="213">SUM(N55:N59)</f>
        <v>810000</v>
      </c>
      <c r="O54" s="42">
        <f t="shared" ref="O54" si="214">SUM(O55:O59)</f>
        <v>810000</v>
      </c>
      <c r="P54" s="42">
        <f t="shared" ref="P54" si="215">SUM(P55:P59)</f>
        <v>810000</v>
      </c>
      <c r="Q54" s="42">
        <f t="shared" ref="Q54" si="216">SUM(Q55:Q59)</f>
        <v>810000</v>
      </c>
      <c r="R54" s="42">
        <f t="shared" ref="R54" si="217">SUM(R55:R59)</f>
        <v>810000</v>
      </c>
      <c r="S54" s="42">
        <f t="shared" ref="S54" si="218">SUM(S55:S59)</f>
        <v>810000</v>
      </c>
      <c r="T54" s="42">
        <f t="shared" ref="T54" si="219">SUM(T55:T59)</f>
        <v>810000</v>
      </c>
      <c r="U54" s="42">
        <f t="shared" ref="U54" si="220">SUM(U55:U59)</f>
        <v>810000</v>
      </c>
      <c r="V54" s="42">
        <f t="shared" ref="V54" si="221">SUM(V55:V59)</f>
        <v>810000</v>
      </c>
      <c r="W54" s="42">
        <f t="shared" ref="W54" si="222">SUM(W55:W59)</f>
        <v>810000</v>
      </c>
      <c r="X54" s="42">
        <f t="shared" ref="X54" si="223">SUM(X55:X59)</f>
        <v>810000</v>
      </c>
      <c r="Y54" s="42">
        <f t="shared" ref="Y54" si="224">SUM(Y55:Y59)</f>
        <v>810000</v>
      </c>
      <c r="Z54" s="42">
        <f t="shared" ref="Z54" si="225">SUM(Z55:Z59)</f>
        <v>810000</v>
      </c>
      <c r="AA54" s="42">
        <f t="shared" ref="AA54" si="226">SUM(AA55:AA59)</f>
        <v>810000</v>
      </c>
      <c r="AB54" s="42">
        <f t="shared" ref="AB54" si="227">SUM(AB55:AB59)</f>
        <v>810000</v>
      </c>
      <c r="AC54" s="42">
        <f t="shared" ref="AC54" si="228">SUM(AC55:AC59)</f>
        <v>810000</v>
      </c>
      <c r="AD54" s="42">
        <f t="shared" ref="AD54" si="229">SUM(AD55:AD59)</f>
        <v>810000</v>
      </c>
      <c r="AE54" s="42">
        <f t="shared" ref="AE54" si="230">SUM(AE55:AE59)</f>
        <v>810000</v>
      </c>
      <c r="AF54" s="42">
        <f t="shared" ref="AF54" si="231">SUM(AF55:AF59)</f>
        <v>810000</v>
      </c>
      <c r="AG54" s="42">
        <f t="shared" ref="AG54" si="232">SUM(AG55:AG59)</f>
        <v>810000</v>
      </c>
      <c r="AH54" s="42">
        <f t="shared" ref="AH54" si="233">SUM(AH55:AH59)</f>
        <v>810000</v>
      </c>
      <c r="AI54" s="42">
        <f t="shared" ref="AI54" si="234">SUM(AI55:AI59)</f>
        <v>810000</v>
      </c>
      <c r="AJ54" s="42">
        <f t="shared" ref="AJ54" si="235">SUM(AJ55:AJ59)</f>
        <v>810000</v>
      </c>
      <c r="AK54" s="42">
        <f t="shared" ref="AK54" si="236">SUM(AK55:AK59)</f>
        <v>810000</v>
      </c>
      <c r="AL54" s="42">
        <f t="shared" ref="AL54" si="237">SUM(AL55:AL59)</f>
        <v>915000</v>
      </c>
      <c r="AM54" s="42">
        <f t="shared" ref="AM54" si="238">SUM(AM55:AM59)</f>
        <v>915000</v>
      </c>
      <c r="AN54" s="42">
        <f t="shared" ref="AN54" si="239">SUM(AN55:AN59)</f>
        <v>915000</v>
      </c>
      <c r="AO54" s="42">
        <f t="shared" ref="AO54" si="240">SUM(AO55:AO59)</f>
        <v>915000</v>
      </c>
      <c r="AP54" s="42">
        <f t="shared" ref="AP54" si="241">SUM(AP55:AP59)</f>
        <v>915000</v>
      </c>
      <c r="AQ54" s="42">
        <f t="shared" ref="AQ54" si="242">SUM(AQ55:AQ59)</f>
        <v>915000</v>
      </c>
      <c r="AR54" s="42">
        <f t="shared" ref="AR54" si="243">SUM(AR55:AR59)</f>
        <v>915000</v>
      </c>
      <c r="AS54" s="42">
        <f t="shared" ref="AS54" si="244">SUM(AS55:AS59)</f>
        <v>915000</v>
      </c>
      <c r="AT54" s="42">
        <f t="shared" ref="AT54" si="245">SUM(AT55:AT59)</f>
        <v>915000</v>
      </c>
      <c r="AU54" s="42">
        <f t="shared" ref="AU54" si="246">SUM(AU55:AU59)</f>
        <v>915000</v>
      </c>
      <c r="AV54" s="42">
        <f t="shared" ref="AV54" si="247">SUM(AV55:AV59)</f>
        <v>915000</v>
      </c>
      <c r="AW54" s="42">
        <f t="shared" ref="AW54" si="248">SUM(AW55:AW59)</f>
        <v>915000</v>
      </c>
      <c r="AX54" s="42">
        <f t="shared" ref="AX54" si="249">SUM(AX55:AX59)</f>
        <v>1015000</v>
      </c>
      <c r="AY54" s="42">
        <f t="shared" ref="AY54" si="250">SUM(AY55:AY59)</f>
        <v>1015000</v>
      </c>
      <c r="AZ54" s="42">
        <f t="shared" ref="AZ54" si="251">SUM(AZ55:AZ59)</f>
        <v>1015000</v>
      </c>
      <c r="BA54" s="42">
        <f t="shared" ref="BA54" si="252">SUM(BA55:BA59)</f>
        <v>1015000</v>
      </c>
      <c r="BB54" s="42">
        <f t="shared" ref="BB54" si="253">SUM(BB55:BB59)</f>
        <v>1015000</v>
      </c>
      <c r="BC54" s="42">
        <f t="shared" ref="BC54" si="254">SUM(BC55:BC59)</f>
        <v>1015000</v>
      </c>
      <c r="BD54" s="42">
        <f t="shared" ref="BD54" si="255">SUM(BD55:BD59)</f>
        <v>1015000</v>
      </c>
      <c r="BE54" s="42">
        <f t="shared" ref="BE54" si="256">SUM(BE55:BE59)</f>
        <v>1015000</v>
      </c>
      <c r="BF54" s="42">
        <f t="shared" ref="BF54" si="257">SUM(BF55:BF59)</f>
        <v>1015000</v>
      </c>
      <c r="BG54" s="42">
        <f t="shared" ref="BG54" si="258">SUM(BG55:BG59)</f>
        <v>1015000</v>
      </c>
      <c r="BH54" s="42">
        <f t="shared" ref="BH54" si="259">SUM(BH55:BH59)</f>
        <v>1015000</v>
      </c>
      <c r="BI54" s="42">
        <f t="shared" ref="BI54" si="260">SUM(BI55:BI59)</f>
        <v>1015000</v>
      </c>
      <c r="BJ54" s="42">
        <f t="shared" ref="BJ54" si="261">SUM(BJ55:BJ59)</f>
        <v>1120000</v>
      </c>
      <c r="BK54" s="42">
        <f t="shared" ref="BK54" si="262">SUM(BK55:BK59)</f>
        <v>1120000</v>
      </c>
      <c r="BL54" s="42">
        <f t="shared" ref="BL54" si="263">SUM(BL55:BL59)</f>
        <v>1120000</v>
      </c>
      <c r="BM54" s="42">
        <f t="shared" ref="BM54" si="264">SUM(BM55:BM59)</f>
        <v>1120000</v>
      </c>
      <c r="BN54" s="42">
        <f t="shared" ref="BN54" si="265">SUM(BN55:BN59)</f>
        <v>1120000</v>
      </c>
      <c r="BO54" s="42">
        <f t="shared" ref="BO54" si="266">SUM(BO55:BO59)</f>
        <v>1120000</v>
      </c>
      <c r="BP54" s="42">
        <f t="shared" ref="BP54" si="267">SUM(BP55:BP59)</f>
        <v>1120000</v>
      </c>
      <c r="BQ54" s="42">
        <f t="shared" ref="BQ54" si="268">SUM(BQ55:BQ59)</f>
        <v>1120000</v>
      </c>
      <c r="BR54" s="42">
        <f t="shared" ref="BR54" si="269">SUM(BR55:BR59)</f>
        <v>1120000</v>
      </c>
      <c r="BS54" s="42">
        <f t="shared" ref="BS54" si="270">SUM(BS55:BS59)</f>
        <v>1120000</v>
      </c>
      <c r="BT54" s="42">
        <f t="shared" ref="BT54" si="271">SUM(BT55:BT59)</f>
        <v>1120000</v>
      </c>
      <c r="BU54" s="42">
        <f t="shared" ref="BU54" si="272">SUM(BU55:BU59)</f>
        <v>1120000</v>
      </c>
      <c r="BV54" s="42">
        <f t="shared" ref="BV54" si="273">SUM(BV55:BV59)</f>
        <v>1120000</v>
      </c>
      <c r="BW54" s="42">
        <f t="shared" ref="BW54" si="274">SUM(BW55:BW59)</f>
        <v>1120000</v>
      </c>
      <c r="BX54" s="42">
        <f t="shared" ref="BX54" si="275">SUM(BX55:BX59)</f>
        <v>1120000</v>
      </c>
      <c r="BY54" s="42">
        <f t="shared" ref="BY54" si="276">SUM(BY55:BY59)</f>
        <v>1120000</v>
      </c>
      <c r="BZ54" s="42">
        <f t="shared" ref="BZ54" si="277">SUM(BZ55:BZ59)</f>
        <v>1120000</v>
      </c>
      <c r="CA54" s="42">
        <f t="shared" ref="CA54" si="278">SUM(CA55:CA59)</f>
        <v>1120000</v>
      </c>
      <c r="CB54" s="42">
        <f t="shared" ref="CB54" si="279">SUM(CB55:CB59)</f>
        <v>1120000</v>
      </c>
      <c r="CC54" s="42">
        <f t="shared" ref="CC54" si="280">SUM(CC55:CC59)</f>
        <v>1120000</v>
      </c>
      <c r="CD54" s="42">
        <f t="shared" ref="CD54" si="281">SUM(CD55:CD59)</f>
        <v>1120000</v>
      </c>
      <c r="CE54" s="42">
        <f t="shared" ref="CE54" si="282">SUM(CE55:CE59)</f>
        <v>1120000</v>
      </c>
      <c r="CF54" s="42">
        <f t="shared" ref="CF54" si="283">SUM(CF55:CF59)</f>
        <v>1120000</v>
      </c>
      <c r="CG54" s="42">
        <f t="shared" ref="CG54" si="284">SUM(CG55:CG59)</f>
        <v>1120000</v>
      </c>
      <c r="CH54" s="42">
        <f t="shared" ref="CH54" si="285">SUM(CH55:CH59)</f>
        <v>1120000</v>
      </c>
      <c r="CI54" s="42">
        <f t="shared" ref="CI54" si="286">SUM(CI55:CI59)</f>
        <v>1120000</v>
      </c>
      <c r="CJ54" s="42">
        <f t="shared" ref="CJ54" si="287">SUM(CJ55:CJ59)</f>
        <v>1120000</v>
      </c>
      <c r="CK54" s="42">
        <f t="shared" ref="CK54" si="288">SUM(CK55:CK59)</f>
        <v>1120000</v>
      </c>
      <c r="CL54" s="42">
        <f t="shared" ref="CL54" si="289">SUM(CL55:CL59)</f>
        <v>1120000</v>
      </c>
      <c r="CM54" s="42">
        <f t="shared" ref="CM54" si="290">SUM(CM55:CM59)</f>
        <v>1120000</v>
      </c>
      <c r="CN54" s="42">
        <f t="shared" ref="CN54" si="291">SUM(CN55:CN59)</f>
        <v>1120000</v>
      </c>
      <c r="CO54" s="42">
        <f t="shared" ref="CO54" si="292">SUM(CO55:CO59)</f>
        <v>1120000</v>
      </c>
      <c r="CP54" s="42">
        <f t="shared" ref="CP54" si="293">SUM(CP55:CP59)</f>
        <v>1120000</v>
      </c>
      <c r="CQ54" s="42">
        <f t="shared" ref="CQ54" si="294">SUM(CQ55:CQ59)</f>
        <v>1120000</v>
      </c>
      <c r="CR54" s="42">
        <f t="shared" ref="CR54" si="295">SUM(CR55:CR59)</f>
        <v>1120000</v>
      </c>
      <c r="CS54" s="42">
        <f t="shared" ref="CS54" si="296">SUM(CS55:CS59)</f>
        <v>1120000</v>
      </c>
      <c r="CT54" s="42">
        <f t="shared" ref="CT54" si="297">SUM(CT55:CT59)</f>
        <v>1120000</v>
      </c>
      <c r="CU54" s="42">
        <f t="shared" ref="CU54" si="298">SUM(CU55:CU59)</f>
        <v>1120000</v>
      </c>
      <c r="CV54" s="42">
        <f t="shared" ref="CV54" si="299">SUM(CV55:CV59)</f>
        <v>1120000</v>
      </c>
      <c r="CW54" s="42">
        <f t="shared" ref="CW54" si="300">SUM(CW55:CW59)</f>
        <v>1120000</v>
      </c>
      <c r="CX54" s="42">
        <f t="shared" ref="CX54" si="301">SUM(CX55:CX59)</f>
        <v>1120000</v>
      </c>
      <c r="CY54" s="42">
        <f t="shared" ref="CY54" si="302">SUM(CY55:CY59)</f>
        <v>1120000</v>
      </c>
      <c r="CZ54" s="42">
        <f t="shared" ref="CZ54" si="303">SUM(CZ55:CZ59)</f>
        <v>1120000</v>
      </c>
      <c r="DA54" s="42">
        <f t="shared" ref="DA54" si="304">SUM(DA55:DA59)</f>
        <v>1120000</v>
      </c>
      <c r="DB54" s="42">
        <f t="shared" ref="DB54" si="305">SUM(DB55:DB59)</f>
        <v>1120000</v>
      </c>
      <c r="DC54" s="42">
        <f t="shared" ref="DC54" si="306">SUM(DC55:DC59)</f>
        <v>1120000</v>
      </c>
      <c r="DD54" s="42">
        <f t="shared" ref="DD54" si="307">SUM(DD55:DD59)</f>
        <v>1120000</v>
      </c>
      <c r="DE54" s="42">
        <f t="shared" ref="DE54" si="308">SUM(DE55:DE59)</f>
        <v>1120000</v>
      </c>
      <c r="DF54" s="42">
        <f t="shared" ref="DF54" si="309">SUM(DF55:DF59)</f>
        <v>1180000</v>
      </c>
      <c r="DG54" s="42">
        <f t="shared" ref="DG54" si="310">SUM(DG55:DG59)</f>
        <v>1180000</v>
      </c>
      <c r="DH54" s="42">
        <f t="shared" ref="DH54" si="311">SUM(DH55:DH59)</f>
        <v>1180000</v>
      </c>
      <c r="DI54" s="42">
        <f t="shared" ref="DI54" si="312">SUM(DI55:DI59)</f>
        <v>1180000</v>
      </c>
      <c r="DJ54" s="42">
        <f t="shared" ref="DJ54" si="313">SUM(DJ55:DJ59)</f>
        <v>1180000</v>
      </c>
      <c r="DK54" s="42">
        <f t="shared" ref="DK54" si="314">SUM(DK55:DK59)</f>
        <v>1180000</v>
      </c>
      <c r="DL54" s="42">
        <f t="shared" ref="DL54" si="315">SUM(DL55:DL59)</f>
        <v>1180000</v>
      </c>
      <c r="DM54" s="42">
        <f t="shared" ref="DM54" si="316">SUM(DM55:DM59)</f>
        <v>1180000</v>
      </c>
      <c r="DN54" s="42">
        <f t="shared" ref="DN54" si="317">SUM(DN55:DN59)</f>
        <v>1180000</v>
      </c>
      <c r="DO54" s="42">
        <f t="shared" ref="DO54" si="318">SUM(DO55:DO59)</f>
        <v>1180000</v>
      </c>
      <c r="DP54" s="42">
        <f t="shared" ref="DP54" si="319">SUM(DP55:DP59)</f>
        <v>1180000</v>
      </c>
      <c r="DQ54" s="43">
        <f t="shared" ref="DQ54" si="320">SUM(DQ55:DQ59)</f>
        <v>1180000</v>
      </c>
    </row>
    <row r="55" spans="1:121" ht="18" customHeight="1" x14ac:dyDescent="0.3">
      <c r="A55" s="113" t="s">
        <v>85</v>
      </c>
      <c r="B55" s="114">
        <f t="shared" ref="B55:BM55" si="321">$B13*C13</f>
        <v>300000</v>
      </c>
      <c r="C55" s="114">
        <f t="shared" si="321"/>
        <v>300000</v>
      </c>
      <c r="D55" s="114">
        <f t="shared" si="321"/>
        <v>300000</v>
      </c>
      <c r="E55" s="114">
        <f t="shared" si="321"/>
        <v>300000</v>
      </c>
      <c r="F55" s="114">
        <f t="shared" si="321"/>
        <v>300000</v>
      </c>
      <c r="G55" s="114">
        <f t="shared" si="321"/>
        <v>300000</v>
      </c>
      <c r="H55" s="114">
        <f t="shared" si="321"/>
        <v>300000</v>
      </c>
      <c r="I55" s="114">
        <f t="shared" si="321"/>
        <v>300000</v>
      </c>
      <c r="J55" s="114">
        <f t="shared" si="321"/>
        <v>300000</v>
      </c>
      <c r="K55" s="114">
        <f t="shared" si="321"/>
        <v>300000</v>
      </c>
      <c r="L55" s="114">
        <f t="shared" si="321"/>
        <v>300000</v>
      </c>
      <c r="M55" s="114">
        <f t="shared" si="321"/>
        <v>300000</v>
      </c>
      <c r="N55" s="114">
        <f t="shared" si="321"/>
        <v>300000</v>
      </c>
      <c r="O55" s="114">
        <f t="shared" si="321"/>
        <v>300000</v>
      </c>
      <c r="P55" s="114">
        <f t="shared" si="321"/>
        <v>300000</v>
      </c>
      <c r="Q55" s="114">
        <f t="shared" si="321"/>
        <v>300000</v>
      </c>
      <c r="R55" s="114">
        <f t="shared" si="321"/>
        <v>300000</v>
      </c>
      <c r="S55" s="114">
        <f t="shared" si="321"/>
        <v>300000</v>
      </c>
      <c r="T55" s="114">
        <f t="shared" si="321"/>
        <v>300000</v>
      </c>
      <c r="U55" s="114">
        <f t="shared" si="321"/>
        <v>300000</v>
      </c>
      <c r="V55" s="114">
        <f t="shared" si="321"/>
        <v>300000</v>
      </c>
      <c r="W55" s="114">
        <f t="shared" si="321"/>
        <v>300000</v>
      </c>
      <c r="X55" s="114">
        <f t="shared" si="321"/>
        <v>300000</v>
      </c>
      <c r="Y55" s="114">
        <f t="shared" si="321"/>
        <v>300000</v>
      </c>
      <c r="Z55" s="114">
        <f t="shared" si="321"/>
        <v>300000</v>
      </c>
      <c r="AA55" s="114">
        <f t="shared" si="321"/>
        <v>300000</v>
      </c>
      <c r="AB55" s="114">
        <f t="shared" si="321"/>
        <v>300000</v>
      </c>
      <c r="AC55" s="114">
        <f t="shared" si="321"/>
        <v>300000</v>
      </c>
      <c r="AD55" s="114">
        <f t="shared" si="321"/>
        <v>300000</v>
      </c>
      <c r="AE55" s="114">
        <f t="shared" si="321"/>
        <v>300000</v>
      </c>
      <c r="AF55" s="114">
        <f t="shared" si="321"/>
        <v>300000</v>
      </c>
      <c r="AG55" s="114">
        <f t="shared" si="321"/>
        <v>300000</v>
      </c>
      <c r="AH55" s="114">
        <f t="shared" si="321"/>
        <v>300000</v>
      </c>
      <c r="AI55" s="114">
        <f t="shared" si="321"/>
        <v>300000</v>
      </c>
      <c r="AJ55" s="114">
        <f t="shared" si="321"/>
        <v>300000</v>
      </c>
      <c r="AK55" s="114">
        <f t="shared" si="321"/>
        <v>300000</v>
      </c>
      <c r="AL55" s="114">
        <f t="shared" si="321"/>
        <v>300000</v>
      </c>
      <c r="AM55" s="114">
        <f t="shared" si="321"/>
        <v>300000</v>
      </c>
      <c r="AN55" s="114">
        <f t="shared" si="321"/>
        <v>300000</v>
      </c>
      <c r="AO55" s="114">
        <f t="shared" si="321"/>
        <v>300000</v>
      </c>
      <c r="AP55" s="114">
        <f t="shared" si="321"/>
        <v>300000</v>
      </c>
      <c r="AQ55" s="114">
        <f t="shared" si="321"/>
        <v>300000</v>
      </c>
      <c r="AR55" s="114">
        <f t="shared" si="321"/>
        <v>300000</v>
      </c>
      <c r="AS55" s="114">
        <f t="shared" si="321"/>
        <v>300000</v>
      </c>
      <c r="AT55" s="114">
        <f t="shared" si="321"/>
        <v>300000</v>
      </c>
      <c r="AU55" s="114">
        <f t="shared" si="321"/>
        <v>300000</v>
      </c>
      <c r="AV55" s="114">
        <f t="shared" si="321"/>
        <v>300000</v>
      </c>
      <c r="AW55" s="114">
        <f t="shared" si="321"/>
        <v>300000</v>
      </c>
      <c r="AX55" s="114">
        <f t="shared" si="321"/>
        <v>300000</v>
      </c>
      <c r="AY55" s="114">
        <f t="shared" si="321"/>
        <v>300000</v>
      </c>
      <c r="AZ55" s="114">
        <f t="shared" si="321"/>
        <v>300000</v>
      </c>
      <c r="BA55" s="114">
        <f t="shared" si="321"/>
        <v>300000</v>
      </c>
      <c r="BB55" s="114">
        <f t="shared" si="321"/>
        <v>300000</v>
      </c>
      <c r="BC55" s="114">
        <f t="shared" si="321"/>
        <v>300000</v>
      </c>
      <c r="BD55" s="114">
        <f t="shared" si="321"/>
        <v>300000</v>
      </c>
      <c r="BE55" s="114">
        <f t="shared" si="321"/>
        <v>300000</v>
      </c>
      <c r="BF55" s="114">
        <f t="shared" si="321"/>
        <v>300000</v>
      </c>
      <c r="BG55" s="114">
        <f t="shared" si="321"/>
        <v>300000</v>
      </c>
      <c r="BH55" s="114">
        <f t="shared" si="321"/>
        <v>300000</v>
      </c>
      <c r="BI55" s="114">
        <f t="shared" si="321"/>
        <v>300000</v>
      </c>
      <c r="BJ55" s="114">
        <f t="shared" si="321"/>
        <v>300000</v>
      </c>
      <c r="BK55" s="114">
        <f t="shared" si="321"/>
        <v>300000</v>
      </c>
      <c r="BL55" s="114">
        <f t="shared" si="321"/>
        <v>300000</v>
      </c>
      <c r="BM55" s="114">
        <f t="shared" si="321"/>
        <v>300000</v>
      </c>
      <c r="BN55" s="114">
        <f t="shared" ref="BN55:DQ55" si="322">$B13*BO13</f>
        <v>300000</v>
      </c>
      <c r="BO55" s="114">
        <f t="shared" si="322"/>
        <v>300000</v>
      </c>
      <c r="BP55" s="114">
        <f t="shared" si="322"/>
        <v>300000</v>
      </c>
      <c r="BQ55" s="114">
        <f t="shared" si="322"/>
        <v>300000</v>
      </c>
      <c r="BR55" s="114">
        <f t="shared" si="322"/>
        <v>300000</v>
      </c>
      <c r="BS55" s="114">
        <f t="shared" si="322"/>
        <v>300000</v>
      </c>
      <c r="BT55" s="114">
        <f t="shared" si="322"/>
        <v>300000</v>
      </c>
      <c r="BU55" s="114">
        <f t="shared" si="322"/>
        <v>300000</v>
      </c>
      <c r="BV55" s="114">
        <f t="shared" si="322"/>
        <v>300000</v>
      </c>
      <c r="BW55" s="114">
        <f t="shared" si="322"/>
        <v>300000</v>
      </c>
      <c r="BX55" s="114">
        <f t="shared" si="322"/>
        <v>300000</v>
      </c>
      <c r="BY55" s="114">
        <f t="shared" si="322"/>
        <v>300000</v>
      </c>
      <c r="BZ55" s="114">
        <f t="shared" si="322"/>
        <v>300000</v>
      </c>
      <c r="CA55" s="114">
        <f t="shared" si="322"/>
        <v>300000</v>
      </c>
      <c r="CB55" s="114">
        <f t="shared" si="322"/>
        <v>300000</v>
      </c>
      <c r="CC55" s="114">
        <f t="shared" si="322"/>
        <v>300000</v>
      </c>
      <c r="CD55" s="114">
        <f t="shared" si="322"/>
        <v>300000</v>
      </c>
      <c r="CE55" s="114">
        <f t="shared" si="322"/>
        <v>300000</v>
      </c>
      <c r="CF55" s="114">
        <f t="shared" si="322"/>
        <v>300000</v>
      </c>
      <c r="CG55" s="114">
        <f t="shared" si="322"/>
        <v>300000</v>
      </c>
      <c r="CH55" s="114">
        <f t="shared" si="322"/>
        <v>300000</v>
      </c>
      <c r="CI55" s="114">
        <f t="shared" si="322"/>
        <v>300000</v>
      </c>
      <c r="CJ55" s="114">
        <f t="shared" si="322"/>
        <v>300000</v>
      </c>
      <c r="CK55" s="114">
        <f t="shared" si="322"/>
        <v>300000</v>
      </c>
      <c r="CL55" s="114">
        <f t="shared" si="322"/>
        <v>300000</v>
      </c>
      <c r="CM55" s="114">
        <f t="shared" si="322"/>
        <v>300000</v>
      </c>
      <c r="CN55" s="114">
        <f t="shared" si="322"/>
        <v>300000</v>
      </c>
      <c r="CO55" s="114">
        <f t="shared" si="322"/>
        <v>300000</v>
      </c>
      <c r="CP55" s="114">
        <f t="shared" si="322"/>
        <v>300000</v>
      </c>
      <c r="CQ55" s="114">
        <f t="shared" si="322"/>
        <v>300000</v>
      </c>
      <c r="CR55" s="114">
        <f t="shared" si="322"/>
        <v>300000</v>
      </c>
      <c r="CS55" s="114">
        <f t="shared" si="322"/>
        <v>300000</v>
      </c>
      <c r="CT55" s="114">
        <f t="shared" si="322"/>
        <v>300000</v>
      </c>
      <c r="CU55" s="114">
        <f t="shared" si="322"/>
        <v>300000</v>
      </c>
      <c r="CV55" s="114">
        <f t="shared" si="322"/>
        <v>300000</v>
      </c>
      <c r="CW55" s="114">
        <f t="shared" si="322"/>
        <v>300000</v>
      </c>
      <c r="CX55" s="114">
        <f t="shared" si="322"/>
        <v>300000</v>
      </c>
      <c r="CY55" s="114">
        <f t="shared" si="322"/>
        <v>300000</v>
      </c>
      <c r="CZ55" s="114">
        <f t="shared" si="322"/>
        <v>300000</v>
      </c>
      <c r="DA55" s="114">
        <f t="shared" si="322"/>
        <v>300000</v>
      </c>
      <c r="DB55" s="114">
        <f t="shared" si="322"/>
        <v>300000</v>
      </c>
      <c r="DC55" s="114">
        <f t="shared" si="322"/>
        <v>300000</v>
      </c>
      <c r="DD55" s="114">
        <f t="shared" si="322"/>
        <v>300000</v>
      </c>
      <c r="DE55" s="114">
        <f t="shared" si="322"/>
        <v>300000</v>
      </c>
      <c r="DF55" s="114">
        <f t="shared" si="322"/>
        <v>300000</v>
      </c>
      <c r="DG55" s="114">
        <f t="shared" si="322"/>
        <v>300000</v>
      </c>
      <c r="DH55" s="114">
        <f t="shared" si="322"/>
        <v>300000</v>
      </c>
      <c r="DI55" s="114">
        <f t="shared" si="322"/>
        <v>300000</v>
      </c>
      <c r="DJ55" s="114">
        <f t="shared" si="322"/>
        <v>300000</v>
      </c>
      <c r="DK55" s="114">
        <f t="shared" si="322"/>
        <v>300000</v>
      </c>
      <c r="DL55" s="114">
        <f t="shared" si="322"/>
        <v>300000</v>
      </c>
      <c r="DM55" s="114">
        <f t="shared" si="322"/>
        <v>300000</v>
      </c>
      <c r="DN55" s="114">
        <f t="shared" si="322"/>
        <v>300000</v>
      </c>
      <c r="DO55" s="114">
        <f t="shared" si="322"/>
        <v>300000</v>
      </c>
      <c r="DP55" s="114">
        <f t="shared" si="322"/>
        <v>300000</v>
      </c>
      <c r="DQ55" s="115">
        <f t="shared" si="322"/>
        <v>300000</v>
      </c>
    </row>
    <row r="56" spans="1:121" ht="18" customHeight="1" x14ac:dyDescent="0.3">
      <c r="A56" s="94" t="s">
        <v>86</v>
      </c>
      <c r="B56" s="95">
        <f t="shared" ref="B56:BM56" si="323">$B14*C14</f>
        <v>200000</v>
      </c>
      <c r="C56" s="95">
        <f t="shared" si="323"/>
        <v>200000</v>
      </c>
      <c r="D56" s="95">
        <f t="shared" si="323"/>
        <v>200000</v>
      </c>
      <c r="E56" s="95">
        <f t="shared" si="323"/>
        <v>200000</v>
      </c>
      <c r="F56" s="95">
        <f t="shared" si="323"/>
        <v>200000</v>
      </c>
      <c r="G56" s="95">
        <f t="shared" si="323"/>
        <v>200000</v>
      </c>
      <c r="H56" s="95">
        <f t="shared" si="323"/>
        <v>200000</v>
      </c>
      <c r="I56" s="95">
        <f t="shared" si="323"/>
        <v>200000</v>
      </c>
      <c r="J56" s="95">
        <f t="shared" si="323"/>
        <v>200000</v>
      </c>
      <c r="K56" s="95">
        <f t="shared" si="323"/>
        <v>200000</v>
      </c>
      <c r="L56" s="95">
        <f t="shared" si="323"/>
        <v>200000</v>
      </c>
      <c r="M56" s="95">
        <f t="shared" si="323"/>
        <v>200000</v>
      </c>
      <c r="N56" s="95">
        <f t="shared" si="323"/>
        <v>200000</v>
      </c>
      <c r="O56" s="95">
        <f t="shared" si="323"/>
        <v>200000</v>
      </c>
      <c r="P56" s="95">
        <f t="shared" si="323"/>
        <v>200000</v>
      </c>
      <c r="Q56" s="95">
        <f t="shared" si="323"/>
        <v>200000</v>
      </c>
      <c r="R56" s="95">
        <f t="shared" si="323"/>
        <v>200000</v>
      </c>
      <c r="S56" s="95">
        <f t="shared" si="323"/>
        <v>200000</v>
      </c>
      <c r="T56" s="95">
        <f t="shared" si="323"/>
        <v>200000</v>
      </c>
      <c r="U56" s="95">
        <f t="shared" si="323"/>
        <v>200000</v>
      </c>
      <c r="V56" s="95">
        <f t="shared" si="323"/>
        <v>200000</v>
      </c>
      <c r="W56" s="95">
        <f t="shared" si="323"/>
        <v>200000</v>
      </c>
      <c r="X56" s="95">
        <f t="shared" si="323"/>
        <v>200000</v>
      </c>
      <c r="Y56" s="95">
        <f t="shared" si="323"/>
        <v>200000</v>
      </c>
      <c r="Z56" s="95">
        <f t="shared" si="323"/>
        <v>200000</v>
      </c>
      <c r="AA56" s="95">
        <f t="shared" si="323"/>
        <v>200000</v>
      </c>
      <c r="AB56" s="95">
        <f t="shared" si="323"/>
        <v>200000</v>
      </c>
      <c r="AC56" s="95">
        <f t="shared" si="323"/>
        <v>200000</v>
      </c>
      <c r="AD56" s="95">
        <f t="shared" si="323"/>
        <v>200000</v>
      </c>
      <c r="AE56" s="95">
        <f t="shared" si="323"/>
        <v>200000</v>
      </c>
      <c r="AF56" s="95">
        <f t="shared" si="323"/>
        <v>200000</v>
      </c>
      <c r="AG56" s="95">
        <f t="shared" si="323"/>
        <v>200000</v>
      </c>
      <c r="AH56" s="95">
        <f t="shared" si="323"/>
        <v>200000</v>
      </c>
      <c r="AI56" s="95">
        <f t="shared" si="323"/>
        <v>200000</v>
      </c>
      <c r="AJ56" s="95">
        <f t="shared" si="323"/>
        <v>200000</v>
      </c>
      <c r="AK56" s="95">
        <f t="shared" si="323"/>
        <v>200000</v>
      </c>
      <c r="AL56" s="95">
        <f t="shared" si="323"/>
        <v>200000</v>
      </c>
      <c r="AM56" s="95">
        <f t="shared" si="323"/>
        <v>200000</v>
      </c>
      <c r="AN56" s="95">
        <f t="shared" si="323"/>
        <v>200000</v>
      </c>
      <c r="AO56" s="95">
        <f t="shared" si="323"/>
        <v>200000</v>
      </c>
      <c r="AP56" s="95">
        <f t="shared" si="323"/>
        <v>200000</v>
      </c>
      <c r="AQ56" s="95">
        <f t="shared" si="323"/>
        <v>200000</v>
      </c>
      <c r="AR56" s="95">
        <f t="shared" si="323"/>
        <v>200000</v>
      </c>
      <c r="AS56" s="95">
        <f t="shared" si="323"/>
        <v>200000</v>
      </c>
      <c r="AT56" s="95">
        <f t="shared" si="323"/>
        <v>200000</v>
      </c>
      <c r="AU56" s="95">
        <f t="shared" si="323"/>
        <v>200000</v>
      </c>
      <c r="AV56" s="95">
        <f t="shared" si="323"/>
        <v>200000</v>
      </c>
      <c r="AW56" s="95">
        <f t="shared" si="323"/>
        <v>200000</v>
      </c>
      <c r="AX56" s="95">
        <f t="shared" si="323"/>
        <v>200000</v>
      </c>
      <c r="AY56" s="95">
        <f t="shared" si="323"/>
        <v>200000</v>
      </c>
      <c r="AZ56" s="95">
        <f t="shared" si="323"/>
        <v>200000</v>
      </c>
      <c r="BA56" s="95">
        <f t="shared" si="323"/>
        <v>200000</v>
      </c>
      <c r="BB56" s="95">
        <f t="shared" si="323"/>
        <v>200000</v>
      </c>
      <c r="BC56" s="95">
        <f t="shared" si="323"/>
        <v>200000</v>
      </c>
      <c r="BD56" s="95">
        <f t="shared" si="323"/>
        <v>200000</v>
      </c>
      <c r="BE56" s="95">
        <f t="shared" si="323"/>
        <v>200000</v>
      </c>
      <c r="BF56" s="95">
        <f t="shared" si="323"/>
        <v>200000</v>
      </c>
      <c r="BG56" s="95">
        <f t="shared" si="323"/>
        <v>200000</v>
      </c>
      <c r="BH56" s="95">
        <f t="shared" si="323"/>
        <v>200000</v>
      </c>
      <c r="BI56" s="95">
        <f t="shared" si="323"/>
        <v>200000</v>
      </c>
      <c r="BJ56" s="95">
        <f t="shared" si="323"/>
        <v>200000</v>
      </c>
      <c r="BK56" s="95">
        <f t="shared" si="323"/>
        <v>200000</v>
      </c>
      <c r="BL56" s="95">
        <f t="shared" si="323"/>
        <v>200000</v>
      </c>
      <c r="BM56" s="95">
        <f t="shared" si="323"/>
        <v>200000</v>
      </c>
      <c r="BN56" s="95">
        <f t="shared" ref="BN56:DQ56" si="324">$B14*BO14</f>
        <v>200000</v>
      </c>
      <c r="BO56" s="95">
        <f t="shared" si="324"/>
        <v>200000</v>
      </c>
      <c r="BP56" s="95">
        <f t="shared" si="324"/>
        <v>200000</v>
      </c>
      <c r="BQ56" s="95">
        <f t="shared" si="324"/>
        <v>200000</v>
      </c>
      <c r="BR56" s="95">
        <f t="shared" si="324"/>
        <v>200000</v>
      </c>
      <c r="BS56" s="95">
        <f t="shared" si="324"/>
        <v>200000</v>
      </c>
      <c r="BT56" s="95">
        <f t="shared" si="324"/>
        <v>200000</v>
      </c>
      <c r="BU56" s="95">
        <f t="shared" si="324"/>
        <v>200000</v>
      </c>
      <c r="BV56" s="95">
        <f t="shared" si="324"/>
        <v>200000</v>
      </c>
      <c r="BW56" s="95">
        <f t="shared" si="324"/>
        <v>200000</v>
      </c>
      <c r="BX56" s="95">
        <f t="shared" si="324"/>
        <v>200000</v>
      </c>
      <c r="BY56" s="95">
        <f t="shared" si="324"/>
        <v>200000</v>
      </c>
      <c r="BZ56" s="95">
        <f t="shared" si="324"/>
        <v>200000</v>
      </c>
      <c r="CA56" s="95">
        <f t="shared" si="324"/>
        <v>200000</v>
      </c>
      <c r="CB56" s="95">
        <f t="shared" si="324"/>
        <v>200000</v>
      </c>
      <c r="CC56" s="95">
        <f t="shared" si="324"/>
        <v>200000</v>
      </c>
      <c r="CD56" s="95">
        <f t="shared" si="324"/>
        <v>200000</v>
      </c>
      <c r="CE56" s="95">
        <f t="shared" si="324"/>
        <v>200000</v>
      </c>
      <c r="CF56" s="95">
        <f t="shared" si="324"/>
        <v>200000</v>
      </c>
      <c r="CG56" s="95">
        <f t="shared" si="324"/>
        <v>200000</v>
      </c>
      <c r="CH56" s="95">
        <f t="shared" si="324"/>
        <v>200000</v>
      </c>
      <c r="CI56" s="95">
        <f t="shared" si="324"/>
        <v>200000</v>
      </c>
      <c r="CJ56" s="95">
        <f t="shared" si="324"/>
        <v>200000</v>
      </c>
      <c r="CK56" s="95">
        <f t="shared" si="324"/>
        <v>200000</v>
      </c>
      <c r="CL56" s="95">
        <f t="shared" si="324"/>
        <v>200000</v>
      </c>
      <c r="CM56" s="95">
        <f t="shared" si="324"/>
        <v>200000</v>
      </c>
      <c r="CN56" s="95">
        <f t="shared" si="324"/>
        <v>200000</v>
      </c>
      <c r="CO56" s="95">
        <f t="shared" si="324"/>
        <v>200000</v>
      </c>
      <c r="CP56" s="95">
        <f t="shared" si="324"/>
        <v>200000</v>
      </c>
      <c r="CQ56" s="95">
        <f t="shared" si="324"/>
        <v>200000</v>
      </c>
      <c r="CR56" s="95">
        <f t="shared" si="324"/>
        <v>200000</v>
      </c>
      <c r="CS56" s="95">
        <f t="shared" si="324"/>
        <v>200000</v>
      </c>
      <c r="CT56" s="95">
        <f t="shared" si="324"/>
        <v>200000</v>
      </c>
      <c r="CU56" s="95">
        <f t="shared" si="324"/>
        <v>200000</v>
      </c>
      <c r="CV56" s="95">
        <f t="shared" si="324"/>
        <v>200000</v>
      </c>
      <c r="CW56" s="95">
        <f t="shared" si="324"/>
        <v>200000</v>
      </c>
      <c r="CX56" s="95">
        <f t="shared" si="324"/>
        <v>200000</v>
      </c>
      <c r="CY56" s="95">
        <f t="shared" si="324"/>
        <v>200000</v>
      </c>
      <c r="CZ56" s="95">
        <f t="shared" si="324"/>
        <v>200000</v>
      </c>
      <c r="DA56" s="95">
        <f t="shared" si="324"/>
        <v>200000</v>
      </c>
      <c r="DB56" s="95">
        <f t="shared" si="324"/>
        <v>200000</v>
      </c>
      <c r="DC56" s="95">
        <f t="shared" si="324"/>
        <v>200000</v>
      </c>
      <c r="DD56" s="95">
        <f t="shared" si="324"/>
        <v>200000</v>
      </c>
      <c r="DE56" s="95">
        <f t="shared" si="324"/>
        <v>200000</v>
      </c>
      <c r="DF56" s="95">
        <f t="shared" si="324"/>
        <v>200000</v>
      </c>
      <c r="DG56" s="95">
        <f t="shared" si="324"/>
        <v>200000</v>
      </c>
      <c r="DH56" s="95">
        <f t="shared" si="324"/>
        <v>200000</v>
      </c>
      <c r="DI56" s="95">
        <f t="shared" si="324"/>
        <v>200000</v>
      </c>
      <c r="DJ56" s="95">
        <f t="shared" si="324"/>
        <v>200000</v>
      </c>
      <c r="DK56" s="95">
        <f t="shared" si="324"/>
        <v>200000</v>
      </c>
      <c r="DL56" s="95">
        <f t="shared" si="324"/>
        <v>200000</v>
      </c>
      <c r="DM56" s="95">
        <f t="shared" si="324"/>
        <v>200000</v>
      </c>
      <c r="DN56" s="95">
        <f t="shared" si="324"/>
        <v>200000</v>
      </c>
      <c r="DO56" s="95">
        <f t="shared" si="324"/>
        <v>200000</v>
      </c>
      <c r="DP56" s="95">
        <f t="shared" si="324"/>
        <v>200000</v>
      </c>
      <c r="DQ56" s="96">
        <f t="shared" si="324"/>
        <v>200000</v>
      </c>
    </row>
    <row r="57" spans="1:121" ht="18" customHeight="1" x14ac:dyDescent="0.3">
      <c r="A57" s="94" t="s">
        <v>87</v>
      </c>
      <c r="B57" s="95">
        <f t="shared" ref="B57:BM57" si="325">$B15*C15</f>
        <v>0</v>
      </c>
      <c r="C57" s="95">
        <f t="shared" si="325"/>
        <v>0</v>
      </c>
      <c r="D57" s="95">
        <f t="shared" si="325"/>
        <v>0</v>
      </c>
      <c r="E57" s="95">
        <f t="shared" si="325"/>
        <v>0</v>
      </c>
      <c r="F57" s="95">
        <f t="shared" si="325"/>
        <v>0</v>
      </c>
      <c r="G57" s="95">
        <f t="shared" si="325"/>
        <v>0</v>
      </c>
      <c r="H57" s="95">
        <f t="shared" si="325"/>
        <v>0</v>
      </c>
      <c r="I57" s="95">
        <f t="shared" si="325"/>
        <v>0</v>
      </c>
      <c r="J57" s="95">
        <f t="shared" si="325"/>
        <v>0</v>
      </c>
      <c r="K57" s="95">
        <f t="shared" si="325"/>
        <v>0</v>
      </c>
      <c r="L57" s="95">
        <f t="shared" si="325"/>
        <v>0</v>
      </c>
      <c r="M57" s="95">
        <f t="shared" si="325"/>
        <v>0</v>
      </c>
      <c r="N57" s="95">
        <f t="shared" si="325"/>
        <v>100000</v>
      </c>
      <c r="O57" s="95">
        <f t="shared" si="325"/>
        <v>100000</v>
      </c>
      <c r="P57" s="95">
        <f t="shared" si="325"/>
        <v>100000</v>
      </c>
      <c r="Q57" s="95">
        <f t="shared" si="325"/>
        <v>100000</v>
      </c>
      <c r="R57" s="95">
        <f t="shared" si="325"/>
        <v>100000</v>
      </c>
      <c r="S57" s="95">
        <f t="shared" si="325"/>
        <v>100000</v>
      </c>
      <c r="T57" s="95">
        <f t="shared" si="325"/>
        <v>100000</v>
      </c>
      <c r="U57" s="95">
        <f t="shared" si="325"/>
        <v>100000</v>
      </c>
      <c r="V57" s="95">
        <f t="shared" si="325"/>
        <v>100000</v>
      </c>
      <c r="W57" s="95">
        <f t="shared" si="325"/>
        <v>100000</v>
      </c>
      <c r="X57" s="95">
        <f t="shared" si="325"/>
        <v>100000</v>
      </c>
      <c r="Y57" s="95">
        <f t="shared" si="325"/>
        <v>100000</v>
      </c>
      <c r="Z57" s="95">
        <f t="shared" si="325"/>
        <v>100000</v>
      </c>
      <c r="AA57" s="95">
        <f t="shared" si="325"/>
        <v>100000</v>
      </c>
      <c r="AB57" s="95">
        <f t="shared" si="325"/>
        <v>100000</v>
      </c>
      <c r="AC57" s="95">
        <f t="shared" si="325"/>
        <v>100000</v>
      </c>
      <c r="AD57" s="95">
        <f t="shared" si="325"/>
        <v>100000</v>
      </c>
      <c r="AE57" s="95">
        <f t="shared" si="325"/>
        <v>100000</v>
      </c>
      <c r="AF57" s="95">
        <f t="shared" si="325"/>
        <v>100000</v>
      </c>
      <c r="AG57" s="95">
        <f t="shared" si="325"/>
        <v>100000</v>
      </c>
      <c r="AH57" s="95">
        <f t="shared" si="325"/>
        <v>100000</v>
      </c>
      <c r="AI57" s="95">
        <f t="shared" si="325"/>
        <v>100000</v>
      </c>
      <c r="AJ57" s="95">
        <f t="shared" si="325"/>
        <v>100000</v>
      </c>
      <c r="AK57" s="95">
        <f t="shared" si="325"/>
        <v>100000</v>
      </c>
      <c r="AL57" s="95">
        <f t="shared" si="325"/>
        <v>100000</v>
      </c>
      <c r="AM57" s="95">
        <f t="shared" si="325"/>
        <v>100000</v>
      </c>
      <c r="AN57" s="95">
        <f t="shared" si="325"/>
        <v>100000</v>
      </c>
      <c r="AO57" s="95">
        <f t="shared" si="325"/>
        <v>100000</v>
      </c>
      <c r="AP57" s="95">
        <f t="shared" si="325"/>
        <v>100000</v>
      </c>
      <c r="AQ57" s="95">
        <f t="shared" si="325"/>
        <v>100000</v>
      </c>
      <c r="AR57" s="95">
        <f t="shared" si="325"/>
        <v>100000</v>
      </c>
      <c r="AS57" s="95">
        <f t="shared" si="325"/>
        <v>100000</v>
      </c>
      <c r="AT57" s="95">
        <f t="shared" si="325"/>
        <v>100000</v>
      </c>
      <c r="AU57" s="95">
        <f t="shared" si="325"/>
        <v>100000</v>
      </c>
      <c r="AV57" s="95">
        <f t="shared" si="325"/>
        <v>100000</v>
      </c>
      <c r="AW57" s="95">
        <f t="shared" si="325"/>
        <v>100000</v>
      </c>
      <c r="AX57" s="95">
        <f t="shared" si="325"/>
        <v>200000</v>
      </c>
      <c r="AY57" s="95">
        <f t="shared" si="325"/>
        <v>200000</v>
      </c>
      <c r="AZ57" s="95">
        <f t="shared" si="325"/>
        <v>200000</v>
      </c>
      <c r="BA57" s="95">
        <f t="shared" si="325"/>
        <v>200000</v>
      </c>
      <c r="BB57" s="95">
        <f t="shared" si="325"/>
        <v>200000</v>
      </c>
      <c r="BC57" s="95">
        <f t="shared" si="325"/>
        <v>200000</v>
      </c>
      <c r="BD57" s="95">
        <f t="shared" si="325"/>
        <v>200000</v>
      </c>
      <c r="BE57" s="95">
        <f t="shared" si="325"/>
        <v>200000</v>
      </c>
      <c r="BF57" s="95">
        <f t="shared" si="325"/>
        <v>200000</v>
      </c>
      <c r="BG57" s="95">
        <f t="shared" si="325"/>
        <v>200000</v>
      </c>
      <c r="BH57" s="95">
        <f t="shared" si="325"/>
        <v>200000</v>
      </c>
      <c r="BI57" s="95">
        <f t="shared" si="325"/>
        <v>200000</v>
      </c>
      <c r="BJ57" s="95">
        <f t="shared" si="325"/>
        <v>200000</v>
      </c>
      <c r="BK57" s="95">
        <f t="shared" si="325"/>
        <v>200000</v>
      </c>
      <c r="BL57" s="95">
        <f t="shared" si="325"/>
        <v>200000</v>
      </c>
      <c r="BM57" s="95">
        <f t="shared" si="325"/>
        <v>200000</v>
      </c>
      <c r="BN57" s="95">
        <f t="shared" ref="BN57:DQ57" si="326">$B15*BO15</f>
        <v>200000</v>
      </c>
      <c r="BO57" s="95">
        <f t="shared" si="326"/>
        <v>200000</v>
      </c>
      <c r="BP57" s="95">
        <f t="shared" si="326"/>
        <v>200000</v>
      </c>
      <c r="BQ57" s="95">
        <f t="shared" si="326"/>
        <v>200000</v>
      </c>
      <c r="BR57" s="95">
        <f t="shared" si="326"/>
        <v>200000</v>
      </c>
      <c r="BS57" s="95">
        <f t="shared" si="326"/>
        <v>200000</v>
      </c>
      <c r="BT57" s="95">
        <f t="shared" si="326"/>
        <v>200000</v>
      </c>
      <c r="BU57" s="95">
        <f t="shared" si="326"/>
        <v>200000</v>
      </c>
      <c r="BV57" s="95">
        <f t="shared" si="326"/>
        <v>200000</v>
      </c>
      <c r="BW57" s="95">
        <f t="shared" si="326"/>
        <v>200000</v>
      </c>
      <c r="BX57" s="95">
        <f t="shared" si="326"/>
        <v>200000</v>
      </c>
      <c r="BY57" s="95">
        <f t="shared" si="326"/>
        <v>200000</v>
      </c>
      <c r="BZ57" s="95">
        <f t="shared" si="326"/>
        <v>200000</v>
      </c>
      <c r="CA57" s="95">
        <f t="shared" si="326"/>
        <v>200000</v>
      </c>
      <c r="CB57" s="95">
        <f t="shared" si="326"/>
        <v>200000</v>
      </c>
      <c r="CC57" s="95">
        <f t="shared" si="326"/>
        <v>200000</v>
      </c>
      <c r="CD57" s="95">
        <f t="shared" si="326"/>
        <v>200000</v>
      </c>
      <c r="CE57" s="95">
        <f t="shared" si="326"/>
        <v>200000</v>
      </c>
      <c r="CF57" s="95">
        <f t="shared" si="326"/>
        <v>200000</v>
      </c>
      <c r="CG57" s="95">
        <f t="shared" si="326"/>
        <v>200000</v>
      </c>
      <c r="CH57" s="95">
        <f t="shared" si="326"/>
        <v>200000</v>
      </c>
      <c r="CI57" s="95">
        <f t="shared" si="326"/>
        <v>200000</v>
      </c>
      <c r="CJ57" s="95">
        <f t="shared" si="326"/>
        <v>200000</v>
      </c>
      <c r="CK57" s="95">
        <f t="shared" si="326"/>
        <v>200000</v>
      </c>
      <c r="CL57" s="95">
        <f t="shared" si="326"/>
        <v>200000</v>
      </c>
      <c r="CM57" s="95">
        <f t="shared" si="326"/>
        <v>200000</v>
      </c>
      <c r="CN57" s="95">
        <f t="shared" si="326"/>
        <v>200000</v>
      </c>
      <c r="CO57" s="95">
        <f t="shared" si="326"/>
        <v>200000</v>
      </c>
      <c r="CP57" s="95">
        <f t="shared" si="326"/>
        <v>200000</v>
      </c>
      <c r="CQ57" s="95">
        <f t="shared" si="326"/>
        <v>200000</v>
      </c>
      <c r="CR57" s="95">
        <f t="shared" si="326"/>
        <v>200000</v>
      </c>
      <c r="CS57" s="95">
        <f t="shared" si="326"/>
        <v>200000</v>
      </c>
      <c r="CT57" s="95">
        <f t="shared" si="326"/>
        <v>200000</v>
      </c>
      <c r="CU57" s="95">
        <f t="shared" si="326"/>
        <v>200000</v>
      </c>
      <c r="CV57" s="95">
        <f t="shared" si="326"/>
        <v>200000</v>
      </c>
      <c r="CW57" s="95">
        <f t="shared" si="326"/>
        <v>200000</v>
      </c>
      <c r="CX57" s="95">
        <f t="shared" si="326"/>
        <v>200000</v>
      </c>
      <c r="CY57" s="95">
        <f t="shared" si="326"/>
        <v>200000</v>
      </c>
      <c r="CZ57" s="95">
        <f t="shared" si="326"/>
        <v>200000</v>
      </c>
      <c r="DA57" s="95">
        <f t="shared" si="326"/>
        <v>200000</v>
      </c>
      <c r="DB57" s="95">
        <f t="shared" si="326"/>
        <v>200000</v>
      </c>
      <c r="DC57" s="95">
        <f t="shared" si="326"/>
        <v>200000</v>
      </c>
      <c r="DD57" s="95">
        <f t="shared" si="326"/>
        <v>200000</v>
      </c>
      <c r="DE57" s="95">
        <f t="shared" si="326"/>
        <v>200000</v>
      </c>
      <c r="DF57" s="95">
        <f t="shared" si="326"/>
        <v>200000</v>
      </c>
      <c r="DG57" s="95">
        <f t="shared" si="326"/>
        <v>200000</v>
      </c>
      <c r="DH57" s="95">
        <f t="shared" si="326"/>
        <v>200000</v>
      </c>
      <c r="DI57" s="95">
        <f t="shared" si="326"/>
        <v>200000</v>
      </c>
      <c r="DJ57" s="95">
        <f t="shared" si="326"/>
        <v>200000</v>
      </c>
      <c r="DK57" s="95">
        <f t="shared" si="326"/>
        <v>200000</v>
      </c>
      <c r="DL57" s="95">
        <f t="shared" si="326"/>
        <v>200000</v>
      </c>
      <c r="DM57" s="95">
        <f t="shared" si="326"/>
        <v>200000</v>
      </c>
      <c r="DN57" s="95">
        <f t="shared" si="326"/>
        <v>200000</v>
      </c>
      <c r="DO57" s="95">
        <f t="shared" si="326"/>
        <v>200000</v>
      </c>
      <c r="DP57" s="95">
        <f t="shared" si="326"/>
        <v>200000</v>
      </c>
      <c r="DQ57" s="96">
        <f t="shared" si="326"/>
        <v>200000</v>
      </c>
    </row>
    <row r="58" spans="1:121" ht="18" customHeight="1" x14ac:dyDescent="0.3">
      <c r="A58" s="94" t="s">
        <v>88</v>
      </c>
      <c r="B58" s="95">
        <f t="shared" ref="B58:BM58" si="327">$B16*C16</f>
        <v>60000</v>
      </c>
      <c r="C58" s="95">
        <f t="shared" si="327"/>
        <v>60000</v>
      </c>
      <c r="D58" s="95">
        <f t="shared" si="327"/>
        <v>60000</v>
      </c>
      <c r="E58" s="95">
        <f t="shared" si="327"/>
        <v>60000</v>
      </c>
      <c r="F58" s="95">
        <f t="shared" si="327"/>
        <v>60000</v>
      </c>
      <c r="G58" s="95">
        <f t="shared" si="327"/>
        <v>60000</v>
      </c>
      <c r="H58" s="95">
        <f t="shared" si="327"/>
        <v>60000</v>
      </c>
      <c r="I58" s="95">
        <f t="shared" si="327"/>
        <v>60000</v>
      </c>
      <c r="J58" s="95">
        <f t="shared" si="327"/>
        <v>60000</v>
      </c>
      <c r="K58" s="95">
        <f t="shared" si="327"/>
        <v>60000</v>
      </c>
      <c r="L58" s="95">
        <f t="shared" si="327"/>
        <v>60000</v>
      </c>
      <c r="M58" s="95">
        <f t="shared" si="327"/>
        <v>60000</v>
      </c>
      <c r="N58" s="95">
        <f t="shared" si="327"/>
        <v>120000</v>
      </c>
      <c r="O58" s="95">
        <f t="shared" si="327"/>
        <v>120000</v>
      </c>
      <c r="P58" s="95">
        <f t="shared" si="327"/>
        <v>120000</v>
      </c>
      <c r="Q58" s="95">
        <f t="shared" si="327"/>
        <v>120000</v>
      </c>
      <c r="R58" s="95">
        <f t="shared" si="327"/>
        <v>120000</v>
      </c>
      <c r="S58" s="95">
        <f t="shared" si="327"/>
        <v>120000</v>
      </c>
      <c r="T58" s="95">
        <f t="shared" si="327"/>
        <v>120000</v>
      </c>
      <c r="U58" s="95">
        <f t="shared" si="327"/>
        <v>120000</v>
      </c>
      <c r="V58" s="95">
        <f t="shared" si="327"/>
        <v>120000</v>
      </c>
      <c r="W58" s="95">
        <f t="shared" si="327"/>
        <v>120000</v>
      </c>
      <c r="X58" s="95">
        <f t="shared" si="327"/>
        <v>120000</v>
      </c>
      <c r="Y58" s="95">
        <f t="shared" si="327"/>
        <v>120000</v>
      </c>
      <c r="Z58" s="95">
        <f t="shared" si="327"/>
        <v>120000</v>
      </c>
      <c r="AA58" s="95">
        <f t="shared" si="327"/>
        <v>120000</v>
      </c>
      <c r="AB58" s="95">
        <f t="shared" si="327"/>
        <v>120000</v>
      </c>
      <c r="AC58" s="95">
        <f t="shared" si="327"/>
        <v>120000</v>
      </c>
      <c r="AD58" s="95">
        <f t="shared" si="327"/>
        <v>120000</v>
      </c>
      <c r="AE58" s="95">
        <f t="shared" si="327"/>
        <v>120000</v>
      </c>
      <c r="AF58" s="95">
        <f t="shared" si="327"/>
        <v>120000</v>
      </c>
      <c r="AG58" s="95">
        <f t="shared" si="327"/>
        <v>120000</v>
      </c>
      <c r="AH58" s="95">
        <f t="shared" si="327"/>
        <v>120000</v>
      </c>
      <c r="AI58" s="95">
        <f t="shared" si="327"/>
        <v>120000</v>
      </c>
      <c r="AJ58" s="95">
        <f t="shared" si="327"/>
        <v>120000</v>
      </c>
      <c r="AK58" s="95">
        <f t="shared" si="327"/>
        <v>120000</v>
      </c>
      <c r="AL58" s="95">
        <f t="shared" si="327"/>
        <v>180000</v>
      </c>
      <c r="AM58" s="95">
        <f t="shared" si="327"/>
        <v>180000</v>
      </c>
      <c r="AN58" s="95">
        <f t="shared" si="327"/>
        <v>180000</v>
      </c>
      <c r="AO58" s="95">
        <f t="shared" si="327"/>
        <v>180000</v>
      </c>
      <c r="AP58" s="95">
        <f t="shared" si="327"/>
        <v>180000</v>
      </c>
      <c r="AQ58" s="95">
        <f t="shared" si="327"/>
        <v>180000</v>
      </c>
      <c r="AR58" s="95">
        <f t="shared" si="327"/>
        <v>180000</v>
      </c>
      <c r="AS58" s="95">
        <f t="shared" si="327"/>
        <v>180000</v>
      </c>
      <c r="AT58" s="95">
        <f t="shared" si="327"/>
        <v>180000</v>
      </c>
      <c r="AU58" s="95">
        <f t="shared" si="327"/>
        <v>180000</v>
      </c>
      <c r="AV58" s="95">
        <f t="shared" si="327"/>
        <v>180000</v>
      </c>
      <c r="AW58" s="95">
        <f t="shared" si="327"/>
        <v>180000</v>
      </c>
      <c r="AX58" s="95">
        <f t="shared" si="327"/>
        <v>180000</v>
      </c>
      <c r="AY58" s="95">
        <f t="shared" si="327"/>
        <v>180000</v>
      </c>
      <c r="AZ58" s="95">
        <f t="shared" si="327"/>
        <v>180000</v>
      </c>
      <c r="BA58" s="95">
        <f t="shared" si="327"/>
        <v>180000</v>
      </c>
      <c r="BB58" s="95">
        <f t="shared" si="327"/>
        <v>180000</v>
      </c>
      <c r="BC58" s="95">
        <f t="shared" si="327"/>
        <v>180000</v>
      </c>
      <c r="BD58" s="95">
        <f t="shared" si="327"/>
        <v>180000</v>
      </c>
      <c r="BE58" s="95">
        <f t="shared" si="327"/>
        <v>180000</v>
      </c>
      <c r="BF58" s="95">
        <f t="shared" si="327"/>
        <v>180000</v>
      </c>
      <c r="BG58" s="95">
        <f t="shared" si="327"/>
        <v>180000</v>
      </c>
      <c r="BH58" s="95">
        <f t="shared" si="327"/>
        <v>180000</v>
      </c>
      <c r="BI58" s="95">
        <f t="shared" si="327"/>
        <v>180000</v>
      </c>
      <c r="BJ58" s="95">
        <f t="shared" si="327"/>
        <v>240000</v>
      </c>
      <c r="BK58" s="95">
        <f t="shared" si="327"/>
        <v>240000</v>
      </c>
      <c r="BL58" s="95">
        <f t="shared" si="327"/>
        <v>240000</v>
      </c>
      <c r="BM58" s="95">
        <f t="shared" si="327"/>
        <v>240000</v>
      </c>
      <c r="BN58" s="95">
        <f t="shared" ref="BN58:DQ58" si="328">$B16*BO16</f>
        <v>240000</v>
      </c>
      <c r="BO58" s="95">
        <f t="shared" si="328"/>
        <v>240000</v>
      </c>
      <c r="BP58" s="95">
        <f t="shared" si="328"/>
        <v>240000</v>
      </c>
      <c r="BQ58" s="95">
        <f t="shared" si="328"/>
        <v>240000</v>
      </c>
      <c r="BR58" s="95">
        <f t="shared" si="328"/>
        <v>240000</v>
      </c>
      <c r="BS58" s="95">
        <f t="shared" si="328"/>
        <v>240000</v>
      </c>
      <c r="BT58" s="95">
        <f t="shared" si="328"/>
        <v>240000</v>
      </c>
      <c r="BU58" s="95">
        <f t="shared" si="328"/>
        <v>240000</v>
      </c>
      <c r="BV58" s="95">
        <f t="shared" si="328"/>
        <v>240000</v>
      </c>
      <c r="BW58" s="95">
        <f t="shared" si="328"/>
        <v>240000</v>
      </c>
      <c r="BX58" s="95">
        <f t="shared" si="328"/>
        <v>240000</v>
      </c>
      <c r="BY58" s="95">
        <f t="shared" si="328"/>
        <v>240000</v>
      </c>
      <c r="BZ58" s="95">
        <f t="shared" si="328"/>
        <v>240000</v>
      </c>
      <c r="CA58" s="95">
        <f t="shared" si="328"/>
        <v>240000</v>
      </c>
      <c r="CB58" s="95">
        <f t="shared" si="328"/>
        <v>240000</v>
      </c>
      <c r="CC58" s="95">
        <f t="shared" si="328"/>
        <v>240000</v>
      </c>
      <c r="CD58" s="95">
        <f t="shared" si="328"/>
        <v>240000</v>
      </c>
      <c r="CE58" s="95">
        <f t="shared" si="328"/>
        <v>240000</v>
      </c>
      <c r="CF58" s="95">
        <f t="shared" si="328"/>
        <v>240000</v>
      </c>
      <c r="CG58" s="95">
        <f t="shared" si="328"/>
        <v>240000</v>
      </c>
      <c r="CH58" s="95">
        <f t="shared" si="328"/>
        <v>240000</v>
      </c>
      <c r="CI58" s="95">
        <f t="shared" si="328"/>
        <v>240000</v>
      </c>
      <c r="CJ58" s="95">
        <f t="shared" si="328"/>
        <v>240000</v>
      </c>
      <c r="CK58" s="95">
        <f t="shared" si="328"/>
        <v>240000</v>
      </c>
      <c r="CL58" s="95">
        <f t="shared" si="328"/>
        <v>240000</v>
      </c>
      <c r="CM58" s="95">
        <f t="shared" si="328"/>
        <v>240000</v>
      </c>
      <c r="CN58" s="95">
        <f t="shared" si="328"/>
        <v>240000</v>
      </c>
      <c r="CO58" s="95">
        <f t="shared" si="328"/>
        <v>240000</v>
      </c>
      <c r="CP58" s="95">
        <f t="shared" si="328"/>
        <v>240000</v>
      </c>
      <c r="CQ58" s="95">
        <f t="shared" si="328"/>
        <v>240000</v>
      </c>
      <c r="CR58" s="95">
        <f t="shared" si="328"/>
        <v>240000</v>
      </c>
      <c r="CS58" s="95">
        <f t="shared" si="328"/>
        <v>240000</v>
      </c>
      <c r="CT58" s="95">
        <f t="shared" si="328"/>
        <v>240000</v>
      </c>
      <c r="CU58" s="95">
        <f t="shared" si="328"/>
        <v>240000</v>
      </c>
      <c r="CV58" s="95">
        <f t="shared" si="328"/>
        <v>240000</v>
      </c>
      <c r="CW58" s="95">
        <f t="shared" si="328"/>
        <v>240000</v>
      </c>
      <c r="CX58" s="95">
        <f t="shared" si="328"/>
        <v>240000</v>
      </c>
      <c r="CY58" s="95">
        <f t="shared" si="328"/>
        <v>240000</v>
      </c>
      <c r="CZ58" s="95">
        <f t="shared" si="328"/>
        <v>240000</v>
      </c>
      <c r="DA58" s="95">
        <f t="shared" si="328"/>
        <v>240000</v>
      </c>
      <c r="DB58" s="95">
        <f t="shared" si="328"/>
        <v>240000</v>
      </c>
      <c r="DC58" s="95">
        <f t="shared" si="328"/>
        <v>240000</v>
      </c>
      <c r="DD58" s="95">
        <f t="shared" si="328"/>
        <v>240000</v>
      </c>
      <c r="DE58" s="95">
        <f t="shared" si="328"/>
        <v>240000</v>
      </c>
      <c r="DF58" s="95">
        <f t="shared" si="328"/>
        <v>300000</v>
      </c>
      <c r="DG58" s="95">
        <f t="shared" si="328"/>
        <v>300000</v>
      </c>
      <c r="DH58" s="95">
        <f t="shared" si="328"/>
        <v>300000</v>
      </c>
      <c r="DI58" s="95">
        <f t="shared" si="328"/>
        <v>300000</v>
      </c>
      <c r="DJ58" s="95">
        <f t="shared" si="328"/>
        <v>300000</v>
      </c>
      <c r="DK58" s="95">
        <f t="shared" si="328"/>
        <v>300000</v>
      </c>
      <c r="DL58" s="95">
        <f t="shared" si="328"/>
        <v>300000</v>
      </c>
      <c r="DM58" s="95">
        <f t="shared" si="328"/>
        <v>300000</v>
      </c>
      <c r="DN58" s="95">
        <f t="shared" si="328"/>
        <v>300000</v>
      </c>
      <c r="DO58" s="95">
        <f t="shared" si="328"/>
        <v>300000</v>
      </c>
      <c r="DP58" s="95">
        <f t="shared" si="328"/>
        <v>300000</v>
      </c>
      <c r="DQ58" s="96">
        <f t="shared" si="328"/>
        <v>300000</v>
      </c>
    </row>
    <row r="59" spans="1:121" ht="18" customHeight="1" x14ac:dyDescent="0.3">
      <c r="A59" s="94" t="s">
        <v>89</v>
      </c>
      <c r="B59" s="95">
        <f t="shared" ref="B59:BM59" si="329">$B17*C17</f>
        <v>45000</v>
      </c>
      <c r="C59" s="95">
        <f t="shared" si="329"/>
        <v>45000</v>
      </c>
      <c r="D59" s="95">
        <f t="shared" si="329"/>
        <v>45000</v>
      </c>
      <c r="E59" s="95">
        <f t="shared" si="329"/>
        <v>45000</v>
      </c>
      <c r="F59" s="95">
        <f t="shared" si="329"/>
        <v>45000</v>
      </c>
      <c r="G59" s="95">
        <f t="shared" si="329"/>
        <v>45000</v>
      </c>
      <c r="H59" s="95">
        <f t="shared" si="329"/>
        <v>45000</v>
      </c>
      <c r="I59" s="95">
        <f t="shared" si="329"/>
        <v>45000</v>
      </c>
      <c r="J59" s="95">
        <f t="shared" si="329"/>
        <v>45000</v>
      </c>
      <c r="K59" s="95">
        <f t="shared" si="329"/>
        <v>45000</v>
      </c>
      <c r="L59" s="95">
        <f t="shared" si="329"/>
        <v>45000</v>
      </c>
      <c r="M59" s="95">
        <f t="shared" si="329"/>
        <v>45000</v>
      </c>
      <c r="N59" s="95">
        <f t="shared" si="329"/>
        <v>90000</v>
      </c>
      <c r="O59" s="95">
        <f t="shared" si="329"/>
        <v>90000</v>
      </c>
      <c r="P59" s="95">
        <f t="shared" si="329"/>
        <v>90000</v>
      </c>
      <c r="Q59" s="95">
        <f t="shared" si="329"/>
        <v>90000</v>
      </c>
      <c r="R59" s="95">
        <f t="shared" si="329"/>
        <v>90000</v>
      </c>
      <c r="S59" s="95">
        <f t="shared" si="329"/>
        <v>90000</v>
      </c>
      <c r="T59" s="95">
        <f t="shared" si="329"/>
        <v>90000</v>
      </c>
      <c r="U59" s="95">
        <f t="shared" si="329"/>
        <v>90000</v>
      </c>
      <c r="V59" s="95">
        <f t="shared" si="329"/>
        <v>90000</v>
      </c>
      <c r="W59" s="95">
        <f t="shared" si="329"/>
        <v>90000</v>
      </c>
      <c r="X59" s="95">
        <f t="shared" si="329"/>
        <v>90000</v>
      </c>
      <c r="Y59" s="95">
        <f t="shared" si="329"/>
        <v>90000</v>
      </c>
      <c r="Z59" s="95">
        <f t="shared" si="329"/>
        <v>90000</v>
      </c>
      <c r="AA59" s="95">
        <f t="shared" si="329"/>
        <v>90000</v>
      </c>
      <c r="AB59" s="95">
        <f t="shared" si="329"/>
        <v>90000</v>
      </c>
      <c r="AC59" s="95">
        <f t="shared" si="329"/>
        <v>90000</v>
      </c>
      <c r="AD59" s="95">
        <f t="shared" si="329"/>
        <v>90000</v>
      </c>
      <c r="AE59" s="95">
        <f t="shared" si="329"/>
        <v>90000</v>
      </c>
      <c r="AF59" s="95">
        <f t="shared" si="329"/>
        <v>90000</v>
      </c>
      <c r="AG59" s="95">
        <f t="shared" si="329"/>
        <v>90000</v>
      </c>
      <c r="AH59" s="95">
        <f t="shared" si="329"/>
        <v>90000</v>
      </c>
      <c r="AI59" s="95">
        <f t="shared" si="329"/>
        <v>90000</v>
      </c>
      <c r="AJ59" s="95">
        <f t="shared" si="329"/>
        <v>90000</v>
      </c>
      <c r="AK59" s="95">
        <f t="shared" si="329"/>
        <v>90000</v>
      </c>
      <c r="AL59" s="95">
        <f t="shared" si="329"/>
        <v>135000</v>
      </c>
      <c r="AM59" s="95">
        <f t="shared" si="329"/>
        <v>135000</v>
      </c>
      <c r="AN59" s="95">
        <f t="shared" si="329"/>
        <v>135000</v>
      </c>
      <c r="AO59" s="95">
        <f t="shared" si="329"/>
        <v>135000</v>
      </c>
      <c r="AP59" s="95">
        <f t="shared" si="329"/>
        <v>135000</v>
      </c>
      <c r="AQ59" s="95">
        <f t="shared" si="329"/>
        <v>135000</v>
      </c>
      <c r="AR59" s="95">
        <f t="shared" si="329"/>
        <v>135000</v>
      </c>
      <c r="AS59" s="95">
        <f t="shared" si="329"/>
        <v>135000</v>
      </c>
      <c r="AT59" s="95">
        <f t="shared" si="329"/>
        <v>135000</v>
      </c>
      <c r="AU59" s="95">
        <f t="shared" si="329"/>
        <v>135000</v>
      </c>
      <c r="AV59" s="95">
        <f t="shared" si="329"/>
        <v>135000</v>
      </c>
      <c r="AW59" s="95">
        <f t="shared" si="329"/>
        <v>135000</v>
      </c>
      <c r="AX59" s="95">
        <f t="shared" si="329"/>
        <v>135000</v>
      </c>
      <c r="AY59" s="95">
        <f t="shared" si="329"/>
        <v>135000</v>
      </c>
      <c r="AZ59" s="95">
        <f t="shared" si="329"/>
        <v>135000</v>
      </c>
      <c r="BA59" s="95">
        <f t="shared" si="329"/>
        <v>135000</v>
      </c>
      <c r="BB59" s="95">
        <f t="shared" si="329"/>
        <v>135000</v>
      </c>
      <c r="BC59" s="95">
        <f t="shared" si="329"/>
        <v>135000</v>
      </c>
      <c r="BD59" s="95">
        <f t="shared" si="329"/>
        <v>135000</v>
      </c>
      <c r="BE59" s="95">
        <f t="shared" si="329"/>
        <v>135000</v>
      </c>
      <c r="BF59" s="95">
        <f t="shared" si="329"/>
        <v>135000</v>
      </c>
      <c r="BG59" s="95">
        <f t="shared" si="329"/>
        <v>135000</v>
      </c>
      <c r="BH59" s="95">
        <f t="shared" si="329"/>
        <v>135000</v>
      </c>
      <c r="BI59" s="95">
        <f t="shared" si="329"/>
        <v>135000</v>
      </c>
      <c r="BJ59" s="95">
        <f t="shared" si="329"/>
        <v>180000</v>
      </c>
      <c r="BK59" s="95">
        <f t="shared" si="329"/>
        <v>180000</v>
      </c>
      <c r="BL59" s="95">
        <f t="shared" si="329"/>
        <v>180000</v>
      </c>
      <c r="BM59" s="95">
        <f t="shared" si="329"/>
        <v>180000</v>
      </c>
      <c r="BN59" s="95">
        <f t="shared" ref="BN59:DQ59" si="330">$B17*BO17</f>
        <v>180000</v>
      </c>
      <c r="BO59" s="95">
        <f t="shared" si="330"/>
        <v>180000</v>
      </c>
      <c r="BP59" s="95">
        <f t="shared" si="330"/>
        <v>180000</v>
      </c>
      <c r="BQ59" s="95">
        <f t="shared" si="330"/>
        <v>180000</v>
      </c>
      <c r="BR59" s="95">
        <f t="shared" si="330"/>
        <v>180000</v>
      </c>
      <c r="BS59" s="95">
        <f t="shared" si="330"/>
        <v>180000</v>
      </c>
      <c r="BT59" s="95">
        <f t="shared" si="330"/>
        <v>180000</v>
      </c>
      <c r="BU59" s="95">
        <f t="shared" si="330"/>
        <v>180000</v>
      </c>
      <c r="BV59" s="95">
        <f t="shared" si="330"/>
        <v>180000</v>
      </c>
      <c r="BW59" s="95">
        <f t="shared" si="330"/>
        <v>180000</v>
      </c>
      <c r="BX59" s="95">
        <f t="shared" si="330"/>
        <v>180000</v>
      </c>
      <c r="BY59" s="95">
        <f t="shared" si="330"/>
        <v>180000</v>
      </c>
      <c r="BZ59" s="95">
        <f t="shared" si="330"/>
        <v>180000</v>
      </c>
      <c r="CA59" s="95">
        <f t="shared" si="330"/>
        <v>180000</v>
      </c>
      <c r="CB59" s="95">
        <f t="shared" si="330"/>
        <v>180000</v>
      </c>
      <c r="CC59" s="95">
        <f t="shared" si="330"/>
        <v>180000</v>
      </c>
      <c r="CD59" s="95">
        <f t="shared" si="330"/>
        <v>180000</v>
      </c>
      <c r="CE59" s="95">
        <f t="shared" si="330"/>
        <v>180000</v>
      </c>
      <c r="CF59" s="95">
        <f t="shared" si="330"/>
        <v>180000</v>
      </c>
      <c r="CG59" s="95">
        <f t="shared" si="330"/>
        <v>180000</v>
      </c>
      <c r="CH59" s="95">
        <f t="shared" si="330"/>
        <v>180000</v>
      </c>
      <c r="CI59" s="95">
        <f t="shared" si="330"/>
        <v>180000</v>
      </c>
      <c r="CJ59" s="95">
        <f t="shared" si="330"/>
        <v>180000</v>
      </c>
      <c r="CK59" s="95">
        <f t="shared" si="330"/>
        <v>180000</v>
      </c>
      <c r="CL59" s="95">
        <f t="shared" si="330"/>
        <v>180000</v>
      </c>
      <c r="CM59" s="95">
        <f t="shared" si="330"/>
        <v>180000</v>
      </c>
      <c r="CN59" s="95">
        <f t="shared" si="330"/>
        <v>180000</v>
      </c>
      <c r="CO59" s="95">
        <f t="shared" si="330"/>
        <v>180000</v>
      </c>
      <c r="CP59" s="95">
        <f t="shared" si="330"/>
        <v>180000</v>
      </c>
      <c r="CQ59" s="95">
        <f t="shared" si="330"/>
        <v>180000</v>
      </c>
      <c r="CR59" s="95">
        <f t="shared" si="330"/>
        <v>180000</v>
      </c>
      <c r="CS59" s="95">
        <f t="shared" si="330"/>
        <v>180000</v>
      </c>
      <c r="CT59" s="95">
        <f t="shared" si="330"/>
        <v>180000</v>
      </c>
      <c r="CU59" s="95">
        <f t="shared" si="330"/>
        <v>180000</v>
      </c>
      <c r="CV59" s="95">
        <f t="shared" si="330"/>
        <v>180000</v>
      </c>
      <c r="CW59" s="95">
        <f t="shared" si="330"/>
        <v>180000</v>
      </c>
      <c r="CX59" s="95">
        <f t="shared" si="330"/>
        <v>180000</v>
      </c>
      <c r="CY59" s="95">
        <f t="shared" si="330"/>
        <v>180000</v>
      </c>
      <c r="CZ59" s="95">
        <f t="shared" si="330"/>
        <v>180000</v>
      </c>
      <c r="DA59" s="95">
        <f t="shared" si="330"/>
        <v>180000</v>
      </c>
      <c r="DB59" s="95">
        <f t="shared" si="330"/>
        <v>180000</v>
      </c>
      <c r="DC59" s="95">
        <f t="shared" si="330"/>
        <v>180000</v>
      </c>
      <c r="DD59" s="95">
        <f t="shared" si="330"/>
        <v>180000</v>
      </c>
      <c r="DE59" s="95">
        <f t="shared" si="330"/>
        <v>180000</v>
      </c>
      <c r="DF59" s="95">
        <f t="shared" si="330"/>
        <v>180000</v>
      </c>
      <c r="DG59" s="95">
        <f t="shared" si="330"/>
        <v>180000</v>
      </c>
      <c r="DH59" s="95">
        <f t="shared" si="330"/>
        <v>180000</v>
      </c>
      <c r="DI59" s="95">
        <f t="shared" si="330"/>
        <v>180000</v>
      </c>
      <c r="DJ59" s="95">
        <f t="shared" si="330"/>
        <v>180000</v>
      </c>
      <c r="DK59" s="95">
        <f t="shared" si="330"/>
        <v>180000</v>
      </c>
      <c r="DL59" s="95">
        <f t="shared" si="330"/>
        <v>180000</v>
      </c>
      <c r="DM59" s="95">
        <f t="shared" si="330"/>
        <v>180000</v>
      </c>
      <c r="DN59" s="95">
        <f t="shared" si="330"/>
        <v>180000</v>
      </c>
      <c r="DO59" s="95">
        <f t="shared" si="330"/>
        <v>180000</v>
      </c>
      <c r="DP59" s="95">
        <f t="shared" si="330"/>
        <v>180000</v>
      </c>
      <c r="DQ59" s="96">
        <f t="shared" si="330"/>
        <v>180000</v>
      </c>
    </row>
    <row r="60" spans="1:121" s="7" customFormat="1" ht="18" customHeight="1" x14ac:dyDescent="0.3">
      <c r="A60" s="41" t="s">
        <v>90</v>
      </c>
      <c r="B60" s="42">
        <f t="shared" ref="B60" si="331">SUM(B61:B64)</f>
        <v>580000</v>
      </c>
      <c r="C60" s="42">
        <f t="shared" ref="C60" si="332">SUM(C61:C64)</f>
        <v>580000</v>
      </c>
      <c r="D60" s="42">
        <f t="shared" ref="D60" si="333">SUM(D61:D64)</f>
        <v>580000</v>
      </c>
      <c r="E60" s="42">
        <f t="shared" ref="E60" si="334">SUM(E61:E64)</f>
        <v>580000</v>
      </c>
      <c r="F60" s="42">
        <f t="shared" ref="F60" si="335">SUM(F61:F64)</f>
        <v>580000</v>
      </c>
      <c r="G60" s="42">
        <f t="shared" ref="G60" si="336">SUM(G61:G64)</f>
        <v>580000</v>
      </c>
      <c r="H60" s="42">
        <f t="shared" ref="H60" si="337">SUM(H61:H64)</f>
        <v>630000</v>
      </c>
      <c r="I60" s="42">
        <f t="shared" ref="I60" si="338">SUM(I61:I64)</f>
        <v>630000</v>
      </c>
      <c r="J60" s="42">
        <f t="shared" ref="J60" si="339">SUM(J61:J64)</f>
        <v>630000</v>
      </c>
      <c r="K60" s="42">
        <f t="shared" ref="K60" si="340">SUM(K61:K64)</f>
        <v>630000</v>
      </c>
      <c r="L60" s="42">
        <f t="shared" ref="L60" si="341">SUM(L61:L64)</f>
        <v>630000</v>
      </c>
      <c r="M60" s="42">
        <f t="shared" ref="M60" si="342">SUM(M61:M64)</f>
        <v>630000</v>
      </c>
      <c r="N60" s="42">
        <f t="shared" ref="N60" si="343">SUM(N61:N64)</f>
        <v>710000</v>
      </c>
      <c r="O60" s="42">
        <f t="shared" ref="O60" si="344">SUM(O61:O64)</f>
        <v>710000</v>
      </c>
      <c r="P60" s="42">
        <f t="shared" ref="P60" si="345">SUM(P61:P64)</f>
        <v>710000</v>
      </c>
      <c r="Q60" s="42">
        <f t="shared" ref="Q60" si="346">SUM(Q61:Q64)</f>
        <v>710000</v>
      </c>
      <c r="R60" s="42">
        <f t="shared" ref="R60" si="347">SUM(R61:R64)</f>
        <v>710000</v>
      </c>
      <c r="S60" s="42">
        <f t="shared" ref="S60" si="348">SUM(S61:S64)</f>
        <v>710000</v>
      </c>
      <c r="T60" s="42">
        <f t="shared" ref="T60" si="349">SUM(T61:T64)</f>
        <v>760000</v>
      </c>
      <c r="U60" s="42">
        <f t="shared" ref="U60" si="350">SUM(U61:U64)</f>
        <v>760000</v>
      </c>
      <c r="V60" s="42">
        <f t="shared" ref="V60" si="351">SUM(V61:V64)</f>
        <v>760000</v>
      </c>
      <c r="W60" s="42">
        <f t="shared" ref="W60" si="352">SUM(W61:W64)</f>
        <v>760000</v>
      </c>
      <c r="X60" s="42">
        <f t="shared" ref="X60" si="353">SUM(X61:X64)</f>
        <v>760000</v>
      </c>
      <c r="Y60" s="42">
        <f t="shared" ref="Y60" si="354">SUM(Y61:Y64)</f>
        <v>760000</v>
      </c>
      <c r="Z60" s="42">
        <f t="shared" ref="Z60" si="355">SUM(Z61:Z64)</f>
        <v>840000</v>
      </c>
      <c r="AA60" s="42">
        <f t="shared" ref="AA60" si="356">SUM(AA61:AA64)</f>
        <v>840000</v>
      </c>
      <c r="AB60" s="42">
        <f t="shared" ref="AB60" si="357">SUM(AB61:AB64)</f>
        <v>840000</v>
      </c>
      <c r="AC60" s="42">
        <f t="shared" ref="AC60" si="358">SUM(AC61:AC64)</f>
        <v>840000</v>
      </c>
      <c r="AD60" s="42">
        <f t="shared" ref="AD60" si="359">SUM(AD61:AD64)</f>
        <v>840000</v>
      </c>
      <c r="AE60" s="42">
        <f t="shared" ref="AE60" si="360">SUM(AE61:AE64)</f>
        <v>840000</v>
      </c>
      <c r="AF60" s="42">
        <f t="shared" ref="AF60" si="361">SUM(AF61:AF64)</f>
        <v>890000</v>
      </c>
      <c r="AG60" s="42">
        <f t="shared" ref="AG60" si="362">SUM(AG61:AG64)</f>
        <v>890000</v>
      </c>
      <c r="AH60" s="42">
        <f t="shared" ref="AH60" si="363">SUM(AH61:AH64)</f>
        <v>890000</v>
      </c>
      <c r="AI60" s="42">
        <f t="shared" ref="AI60" si="364">SUM(AI61:AI64)</f>
        <v>890000</v>
      </c>
      <c r="AJ60" s="42">
        <f t="shared" ref="AJ60" si="365">SUM(AJ61:AJ64)</f>
        <v>890000</v>
      </c>
      <c r="AK60" s="42">
        <f t="shared" ref="AK60" si="366">SUM(AK61:AK64)</f>
        <v>890000</v>
      </c>
      <c r="AL60" s="42">
        <f t="shared" ref="AL60" si="367">SUM(AL61:AL64)</f>
        <v>1070000</v>
      </c>
      <c r="AM60" s="42">
        <f t="shared" ref="AM60" si="368">SUM(AM61:AM64)</f>
        <v>1070000</v>
      </c>
      <c r="AN60" s="42">
        <f t="shared" ref="AN60" si="369">SUM(AN61:AN64)</f>
        <v>1070000</v>
      </c>
      <c r="AO60" s="42">
        <f t="shared" ref="AO60" si="370">SUM(AO61:AO64)</f>
        <v>1070000</v>
      </c>
      <c r="AP60" s="42">
        <f t="shared" ref="AP60" si="371">SUM(AP61:AP64)</f>
        <v>1070000</v>
      </c>
      <c r="AQ60" s="42">
        <f t="shared" ref="AQ60" si="372">SUM(AQ61:AQ64)</f>
        <v>1070000</v>
      </c>
      <c r="AR60" s="42">
        <f t="shared" ref="AR60" si="373">SUM(AR61:AR64)</f>
        <v>1120000</v>
      </c>
      <c r="AS60" s="42">
        <f t="shared" ref="AS60" si="374">SUM(AS61:AS64)</f>
        <v>1120000</v>
      </c>
      <c r="AT60" s="42">
        <f t="shared" ref="AT60" si="375">SUM(AT61:AT64)</f>
        <v>1120000</v>
      </c>
      <c r="AU60" s="42">
        <f t="shared" ref="AU60" si="376">SUM(AU61:AU64)</f>
        <v>1120000</v>
      </c>
      <c r="AV60" s="42">
        <f t="shared" ref="AV60" si="377">SUM(AV61:AV64)</f>
        <v>1120000</v>
      </c>
      <c r="AW60" s="42">
        <f t="shared" ref="AW60" si="378">SUM(AW61:AW64)</f>
        <v>1120000</v>
      </c>
      <c r="AX60" s="42">
        <f t="shared" ref="AX60" si="379">SUM(AX61:AX64)</f>
        <v>1200000</v>
      </c>
      <c r="AY60" s="42">
        <f t="shared" ref="AY60" si="380">SUM(AY61:AY64)</f>
        <v>1200000</v>
      </c>
      <c r="AZ60" s="42">
        <f t="shared" ref="AZ60" si="381">SUM(AZ61:AZ64)</f>
        <v>1200000</v>
      </c>
      <c r="BA60" s="42">
        <f t="shared" ref="BA60" si="382">SUM(BA61:BA64)</f>
        <v>1200000</v>
      </c>
      <c r="BB60" s="42">
        <f t="shared" ref="BB60" si="383">SUM(BB61:BB64)</f>
        <v>1200000</v>
      </c>
      <c r="BC60" s="42">
        <f t="shared" ref="BC60" si="384">SUM(BC61:BC64)</f>
        <v>1200000</v>
      </c>
      <c r="BD60" s="42">
        <f t="shared" ref="BD60" si="385">SUM(BD61:BD64)</f>
        <v>1250000</v>
      </c>
      <c r="BE60" s="42">
        <f t="shared" ref="BE60" si="386">SUM(BE61:BE64)</f>
        <v>1250000</v>
      </c>
      <c r="BF60" s="42">
        <f t="shared" ref="BF60" si="387">SUM(BF61:BF64)</f>
        <v>1250000</v>
      </c>
      <c r="BG60" s="42">
        <f t="shared" ref="BG60" si="388">SUM(BG61:BG64)</f>
        <v>1250000</v>
      </c>
      <c r="BH60" s="42">
        <f t="shared" ref="BH60" si="389">SUM(BH61:BH64)</f>
        <v>1250000</v>
      </c>
      <c r="BI60" s="42">
        <f t="shared" ref="BI60" si="390">SUM(BI61:BI64)</f>
        <v>1250000</v>
      </c>
      <c r="BJ60" s="42">
        <f t="shared" ref="BJ60" si="391">SUM(BJ61:BJ64)</f>
        <v>1330000</v>
      </c>
      <c r="BK60" s="42">
        <f t="shared" ref="BK60" si="392">SUM(BK61:BK64)</f>
        <v>1330000</v>
      </c>
      <c r="BL60" s="42">
        <f t="shared" ref="BL60" si="393">SUM(BL61:BL64)</f>
        <v>1330000</v>
      </c>
      <c r="BM60" s="42">
        <f t="shared" ref="BM60" si="394">SUM(BM61:BM64)</f>
        <v>1330000</v>
      </c>
      <c r="BN60" s="42">
        <f t="shared" ref="BN60" si="395">SUM(BN61:BN64)</f>
        <v>1330000</v>
      </c>
      <c r="BO60" s="42">
        <f t="shared" ref="BO60" si="396">SUM(BO61:BO64)</f>
        <v>1330000</v>
      </c>
      <c r="BP60" s="42">
        <f t="shared" ref="BP60" si="397">SUM(BP61:BP64)</f>
        <v>1380000</v>
      </c>
      <c r="BQ60" s="42">
        <f t="shared" ref="BQ60" si="398">SUM(BQ61:BQ64)</f>
        <v>1380000</v>
      </c>
      <c r="BR60" s="42">
        <f t="shared" ref="BR60" si="399">SUM(BR61:BR64)</f>
        <v>1380000</v>
      </c>
      <c r="BS60" s="42">
        <f t="shared" ref="BS60" si="400">SUM(BS61:BS64)</f>
        <v>1380000</v>
      </c>
      <c r="BT60" s="42">
        <f t="shared" ref="BT60" si="401">SUM(BT61:BT64)</f>
        <v>1380000</v>
      </c>
      <c r="BU60" s="42">
        <f t="shared" ref="BU60" si="402">SUM(BU61:BU64)</f>
        <v>1380000</v>
      </c>
      <c r="BV60" s="42">
        <f t="shared" ref="BV60" si="403">SUM(BV61:BV64)</f>
        <v>1560000</v>
      </c>
      <c r="BW60" s="42">
        <f t="shared" ref="BW60" si="404">SUM(BW61:BW64)</f>
        <v>1560000</v>
      </c>
      <c r="BX60" s="42">
        <f t="shared" ref="BX60" si="405">SUM(BX61:BX64)</f>
        <v>1560000</v>
      </c>
      <c r="BY60" s="42">
        <f t="shared" ref="BY60" si="406">SUM(BY61:BY64)</f>
        <v>1560000</v>
      </c>
      <c r="BZ60" s="42">
        <f t="shared" ref="BZ60" si="407">SUM(BZ61:BZ64)</f>
        <v>1560000</v>
      </c>
      <c r="CA60" s="42">
        <f t="shared" ref="CA60" si="408">SUM(CA61:CA64)</f>
        <v>1560000</v>
      </c>
      <c r="CB60" s="42">
        <f t="shared" ref="CB60" si="409">SUM(CB61:CB64)</f>
        <v>1610000</v>
      </c>
      <c r="CC60" s="42">
        <f t="shared" ref="CC60" si="410">SUM(CC61:CC64)</f>
        <v>1610000</v>
      </c>
      <c r="CD60" s="42">
        <f t="shared" ref="CD60" si="411">SUM(CD61:CD64)</f>
        <v>1610000</v>
      </c>
      <c r="CE60" s="42">
        <f t="shared" ref="CE60" si="412">SUM(CE61:CE64)</f>
        <v>1610000</v>
      </c>
      <c r="CF60" s="42">
        <f t="shared" ref="CF60" si="413">SUM(CF61:CF64)</f>
        <v>1610000</v>
      </c>
      <c r="CG60" s="42">
        <f t="shared" ref="CG60" si="414">SUM(CG61:CG64)</f>
        <v>1610000</v>
      </c>
      <c r="CH60" s="42">
        <f t="shared" ref="CH60" si="415">SUM(CH61:CH64)</f>
        <v>1690000</v>
      </c>
      <c r="CI60" s="42">
        <f t="shared" ref="CI60" si="416">SUM(CI61:CI64)</f>
        <v>1690000</v>
      </c>
      <c r="CJ60" s="42">
        <f t="shared" ref="CJ60" si="417">SUM(CJ61:CJ64)</f>
        <v>1690000</v>
      </c>
      <c r="CK60" s="42">
        <f t="shared" ref="CK60" si="418">SUM(CK61:CK64)</f>
        <v>1690000</v>
      </c>
      <c r="CL60" s="42">
        <f t="shared" ref="CL60" si="419">SUM(CL61:CL64)</f>
        <v>1690000</v>
      </c>
      <c r="CM60" s="42">
        <f t="shared" ref="CM60" si="420">SUM(CM61:CM64)</f>
        <v>1690000</v>
      </c>
      <c r="CN60" s="42">
        <f t="shared" ref="CN60" si="421">SUM(CN61:CN64)</f>
        <v>1740000</v>
      </c>
      <c r="CO60" s="42">
        <f t="shared" ref="CO60" si="422">SUM(CO61:CO64)</f>
        <v>1740000</v>
      </c>
      <c r="CP60" s="42">
        <f t="shared" ref="CP60" si="423">SUM(CP61:CP64)</f>
        <v>1740000</v>
      </c>
      <c r="CQ60" s="42">
        <f t="shared" ref="CQ60" si="424">SUM(CQ61:CQ64)</f>
        <v>1740000</v>
      </c>
      <c r="CR60" s="42">
        <f t="shared" ref="CR60" si="425">SUM(CR61:CR64)</f>
        <v>1740000</v>
      </c>
      <c r="CS60" s="42">
        <f t="shared" ref="CS60" si="426">SUM(CS61:CS64)</f>
        <v>1740000</v>
      </c>
      <c r="CT60" s="42">
        <f t="shared" ref="CT60" si="427">SUM(CT61:CT64)</f>
        <v>1820000</v>
      </c>
      <c r="CU60" s="42">
        <f t="shared" ref="CU60" si="428">SUM(CU61:CU64)</f>
        <v>1820000</v>
      </c>
      <c r="CV60" s="42">
        <f t="shared" ref="CV60" si="429">SUM(CV61:CV64)</f>
        <v>1820000</v>
      </c>
      <c r="CW60" s="42">
        <f t="shared" ref="CW60" si="430">SUM(CW61:CW64)</f>
        <v>1820000</v>
      </c>
      <c r="CX60" s="42">
        <f t="shared" ref="CX60" si="431">SUM(CX61:CX64)</f>
        <v>1820000</v>
      </c>
      <c r="CY60" s="42">
        <f t="shared" ref="CY60" si="432">SUM(CY61:CY64)</f>
        <v>1820000</v>
      </c>
      <c r="CZ60" s="42">
        <f t="shared" ref="CZ60" si="433">SUM(CZ61:CZ64)</f>
        <v>1870000</v>
      </c>
      <c r="DA60" s="42">
        <f t="shared" ref="DA60" si="434">SUM(DA61:DA64)</f>
        <v>1870000</v>
      </c>
      <c r="DB60" s="42">
        <f t="shared" ref="DB60" si="435">SUM(DB61:DB64)</f>
        <v>1870000</v>
      </c>
      <c r="DC60" s="42">
        <f t="shared" ref="DC60" si="436">SUM(DC61:DC64)</f>
        <v>1870000</v>
      </c>
      <c r="DD60" s="42">
        <f t="shared" ref="DD60" si="437">SUM(DD61:DD64)</f>
        <v>1870000</v>
      </c>
      <c r="DE60" s="42">
        <f t="shared" ref="DE60" si="438">SUM(DE61:DE64)</f>
        <v>1870000</v>
      </c>
      <c r="DF60" s="42">
        <f t="shared" ref="DF60" si="439">SUM(DF61:DF64)</f>
        <v>1950000</v>
      </c>
      <c r="DG60" s="42">
        <f t="shared" ref="DG60" si="440">SUM(DG61:DG64)</f>
        <v>1950000</v>
      </c>
      <c r="DH60" s="42">
        <f t="shared" ref="DH60" si="441">SUM(DH61:DH64)</f>
        <v>1950000</v>
      </c>
      <c r="DI60" s="42">
        <f t="shared" ref="DI60" si="442">SUM(DI61:DI64)</f>
        <v>1950000</v>
      </c>
      <c r="DJ60" s="42">
        <f t="shared" ref="DJ60" si="443">SUM(DJ61:DJ64)</f>
        <v>1950000</v>
      </c>
      <c r="DK60" s="42">
        <f t="shared" ref="DK60" si="444">SUM(DK61:DK64)</f>
        <v>1950000</v>
      </c>
      <c r="DL60" s="42">
        <f t="shared" ref="DL60" si="445">SUM(DL61:DL64)</f>
        <v>2000000</v>
      </c>
      <c r="DM60" s="42">
        <f t="shared" ref="DM60" si="446">SUM(DM61:DM64)</f>
        <v>2000000</v>
      </c>
      <c r="DN60" s="42">
        <f t="shared" ref="DN60" si="447">SUM(DN61:DN64)</f>
        <v>2000000</v>
      </c>
      <c r="DO60" s="42">
        <f t="shared" ref="DO60" si="448">SUM(DO61:DO64)</f>
        <v>2000000</v>
      </c>
      <c r="DP60" s="42">
        <f t="shared" ref="DP60" si="449">SUM(DP61:DP64)</f>
        <v>2000000</v>
      </c>
      <c r="DQ60" s="43">
        <f>SUM(DQ61:DQ64)</f>
        <v>2000000</v>
      </c>
    </row>
    <row r="61" spans="1:121" ht="18" customHeight="1" x14ac:dyDescent="0.3">
      <c r="A61" s="94" t="s">
        <v>91</v>
      </c>
      <c r="B61" s="95">
        <f t="shared" ref="B61:BM61" si="450">$B19*C19</f>
        <v>300000</v>
      </c>
      <c r="C61" s="95">
        <f t="shared" si="450"/>
        <v>300000</v>
      </c>
      <c r="D61" s="95">
        <f t="shared" si="450"/>
        <v>300000</v>
      </c>
      <c r="E61" s="95">
        <f t="shared" si="450"/>
        <v>300000</v>
      </c>
      <c r="F61" s="95">
        <f t="shared" si="450"/>
        <v>300000</v>
      </c>
      <c r="G61" s="95">
        <f t="shared" si="450"/>
        <v>300000</v>
      </c>
      <c r="H61" s="95">
        <f t="shared" si="450"/>
        <v>300000</v>
      </c>
      <c r="I61" s="95">
        <f t="shared" si="450"/>
        <v>300000</v>
      </c>
      <c r="J61" s="95">
        <f t="shared" si="450"/>
        <v>300000</v>
      </c>
      <c r="K61" s="95">
        <f t="shared" si="450"/>
        <v>300000</v>
      </c>
      <c r="L61" s="95">
        <f t="shared" si="450"/>
        <v>300000</v>
      </c>
      <c r="M61" s="95">
        <f t="shared" si="450"/>
        <v>300000</v>
      </c>
      <c r="N61" s="95">
        <f t="shared" si="450"/>
        <v>300000</v>
      </c>
      <c r="O61" s="95">
        <f t="shared" si="450"/>
        <v>300000</v>
      </c>
      <c r="P61" s="95">
        <f t="shared" si="450"/>
        <v>300000</v>
      </c>
      <c r="Q61" s="95">
        <f t="shared" si="450"/>
        <v>300000</v>
      </c>
      <c r="R61" s="95">
        <f t="shared" si="450"/>
        <v>300000</v>
      </c>
      <c r="S61" s="95">
        <f t="shared" si="450"/>
        <v>300000</v>
      </c>
      <c r="T61" s="95">
        <f t="shared" si="450"/>
        <v>300000</v>
      </c>
      <c r="U61" s="95">
        <f t="shared" si="450"/>
        <v>300000</v>
      </c>
      <c r="V61" s="95">
        <f t="shared" si="450"/>
        <v>300000</v>
      </c>
      <c r="W61" s="95">
        <f t="shared" si="450"/>
        <v>300000</v>
      </c>
      <c r="X61" s="95">
        <f t="shared" si="450"/>
        <v>300000</v>
      </c>
      <c r="Y61" s="95">
        <f t="shared" si="450"/>
        <v>300000</v>
      </c>
      <c r="Z61" s="95">
        <f t="shared" si="450"/>
        <v>300000</v>
      </c>
      <c r="AA61" s="95">
        <f t="shared" si="450"/>
        <v>300000</v>
      </c>
      <c r="AB61" s="95">
        <f t="shared" si="450"/>
        <v>300000</v>
      </c>
      <c r="AC61" s="95">
        <f t="shared" si="450"/>
        <v>300000</v>
      </c>
      <c r="AD61" s="95">
        <f t="shared" si="450"/>
        <v>300000</v>
      </c>
      <c r="AE61" s="95">
        <f t="shared" si="450"/>
        <v>300000</v>
      </c>
      <c r="AF61" s="95">
        <f t="shared" si="450"/>
        <v>300000</v>
      </c>
      <c r="AG61" s="95">
        <f t="shared" si="450"/>
        <v>300000</v>
      </c>
      <c r="AH61" s="95">
        <f t="shared" si="450"/>
        <v>300000</v>
      </c>
      <c r="AI61" s="95">
        <f t="shared" si="450"/>
        <v>300000</v>
      </c>
      <c r="AJ61" s="95">
        <f t="shared" si="450"/>
        <v>300000</v>
      </c>
      <c r="AK61" s="95">
        <f t="shared" si="450"/>
        <v>300000</v>
      </c>
      <c r="AL61" s="95">
        <f t="shared" si="450"/>
        <v>300000</v>
      </c>
      <c r="AM61" s="95">
        <f t="shared" si="450"/>
        <v>300000</v>
      </c>
      <c r="AN61" s="95">
        <f t="shared" si="450"/>
        <v>300000</v>
      </c>
      <c r="AO61" s="95">
        <f t="shared" si="450"/>
        <v>300000</v>
      </c>
      <c r="AP61" s="95">
        <f t="shared" si="450"/>
        <v>300000</v>
      </c>
      <c r="AQ61" s="95">
        <f t="shared" si="450"/>
        <v>300000</v>
      </c>
      <c r="AR61" s="95">
        <f t="shared" si="450"/>
        <v>300000</v>
      </c>
      <c r="AS61" s="95">
        <f t="shared" si="450"/>
        <v>300000</v>
      </c>
      <c r="AT61" s="95">
        <f t="shared" si="450"/>
        <v>300000</v>
      </c>
      <c r="AU61" s="95">
        <f t="shared" si="450"/>
        <v>300000</v>
      </c>
      <c r="AV61" s="95">
        <f t="shared" si="450"/>
        <v>300000</v>
      </c>
      <c r="AW61" s="95">
        <f t="shared" si="450"/>
        <v>300000</v>
      </c>
      <c r="AX61" s="95">
        <f t="shared" si="450"/>
        <v>300000</v>
      </c>
      <c r="AY61" s="95">
        <f t="shared" si="450"/>
        <v>300000</v>
      </c>
      <c r="AZ61" s="95">
        <f t="shared" si="450"/>
        <v>300000</v>
      </c>
      <c r="BA61" s="95">
        <f t="shared" si="450"/>
        <v>300000</v>
      </c>
      <c r="BB61" s="95">
        <f t="shared" si="450"/>
        <v>300000</v>
      </c>
      <c r="BC61" s="95">
        <f t="shared" si="450"/>
        <v>300000</v>
      </c>
      <c r="BD61" s="95">
        <f t="shared" si="450"/>
        <v>300000</v>
      </c>
      <c r="BE61" s="95">
        <f t="shared" si="450"/>
        <v>300000</v>
      </c>
      <c r="BF61" s="95">
        <f t="shared" si="450"/>
        <v>300000</v>
      </c>
      <c r="BG61" s="95">
        <f t="shared" si="450"/>
        <v>300000</v>
      </c>
      <c r="BH61" s="95">
        <f t="shared" si="450"/>
        <v>300000</v>
      </c>
      <c r="BI61" s="95">
        <f t="shared" si="450"/>
        <v>300000</v>
      </c>
      <c r="BJ61" s="95">
        <f t="shared" si="450"/>
        <v>300000</v>
      </c>
      <c r="BK61" s="95">
        <f t="shared" si="450"/>
        <v>300000</v>
      </c>
      <c r="BL61" s="95">
        <f t="shared" si="450"/>
        <v>300000</v>
      </c>
      <c r="BM61" s="95">
        <f t="shared" si="450"/>
        <v>300000</v>
      </c>
      <c r="BN61" s="95">
        <f t="shared" ref="BN61:DQ61" si="451">$B19*BO19</f>
        <v>300000</v>
      </c>
      <c r="BO61" s="95">
        <f t="shared" si="451"/>
        <v>300000</v>
      </c>
      <c r="BP61" s="95">
        <f t="shared" si="451"/>
        <v>300000</v>
      </c>
      <c r="BQ61" s="95">
        <f t="shared" si="451"/>
        <v>300000</v>
      </c>
      <c r="BR61" s="95">
        <f t="shared" si="451"/>
        <v>300000</v>
      </c>
      <c r="BS61" s="95">
        <f t="shared" si="451"/>
        <v>300000</v>
      </c>
      <c r="BT61" s="95">
        <f t="shared" si="451"/>
        <v>300000</v>
      </c>
      <c r="BU61" s="95">
        <f t="shared" si="451"/>
        <v>300000</v>
      </c>
      <c r="BV61" s="95">
        <f t="shared" si="451"/>
        <v>300000</v>
      </c>
      <c r="BW61" s="95">
        <f t="shared" si="451"/>
        <v>300000</v>
      </c>
      <c r="BX61" s="95">
        <f t="shared" si="451"/>
        <v>300000</v>
      </c>
      <c r="BY61" s="95">
        <f t="shared" si="451"/>
        <v>300000</v>
      </c>
      <c r="BZ61" s="95">
        <f t="shared" si="451"/>
        <v>300000</v>
      </c>
      <c r="CA61" s="95">
        <f t="shared" si="451"/>
        <v>300000</v>
      </c>
      <c r="CB61" s="95">
        <f t="shared" si="451"/>
        <v>300000</v>
      </c>
      <c r="CC61" s="95">
        <f t="shared" si="451"/>
        <v>300000</v>
      </c>
      <c r="CD61" s="95">
        <f t="shared" si="451"/>
        <v>300000</v>
      </c>
      <c r="CE61" s="95">
        <f t="shared" si="451"/>
        <v>300000</v>
      </c>
      <c r="CF61" s="95">
        <f t="shared" si="451"/>
        <v>300000</v>
      </c>
      <c r="CG61" s="95">
        <f t="shared" si="451"/>
        <v>300000</v>
      </c>
      <c r="CH61" s="95">
        <f t="shared" si="451"/>
        <v>300000</v>
      </c>
      <c r="CI61" s="95">
        <f t="shared" si="451"/>
        <v>300000</v>
      </c>
      <c r="CJ61" s="95">
        <f t="shared" si="451"/>
        <v>300000</v>
      </c>
      <c r="CK61" s="95">
        <f t="shared" si="451"/>
        <v>300000</v>
      </c>
      <c r="CL61" s="95">
        <f t="shared" si="451"/>
        <v>300000</v>
      </c>
      <c r="CM61" s="95">
        <f t="shared" si="451"/>
        <v>300000</v>
      </c>
      <c r="CN61" s="95">
        <f t="shared" si="451"/>
        <v>300000</v>
      </c>
      <c r="CO61" s="95">
        <f t="shared" si="451"/>
        <v>300000</v>
      </c>
      <c r="CP61" s="95">
        <f t="shared" si="451"/>
        <v>300000</v>
      </c>
      <c r="CQ61" s="95">
        <f t="shared" si="451"/>
        <v>300000</v>
      </c>
      <c r="CR61" s="95">
        <f t="shared" si="451"/>
        <v>300000</v>
      </c>
      <c r="CS61" s="95">
        <f t="shared" si="451"/>
        <v>300000</v>
      </c>
      <c r="CT61" s="95">
        <f t="shared" si="451"/>
        <v>300000</v>
      </c>
      <c r="CU61" s="95">
        <f t="shared" si="451"/>
        <v>300000</v>
      </c>
      <c r="CV61" s="95">
        <f t="shared" si="451"/>
        <v>300000</v>
      </c>
      <c r="CW61" s="95">
        <f t="shared" si="451"/>
        <v>300000</v>
      </c>
      <c r="CX61" s="95">
        <f t="shared" si="451"/>
        <v>300000</v>
      </c>
      <c r="CY61" s="95">
        <f t="shared" si="451"/>
        <v>300000</v>
      </c>
      <c r="CZ61" s="95">
        <f t="shared" si="451"/>
        <v>300000</v>
      </c>
      <c r="DA61" s="95">
        <f t="shared" si="451"/>
        <v>300000</v>
      </c>
      <c r="DB61" s="95">
        <f t="shared" si="451"/>
        <v>300000</v>
      </c>
      <c r="DC61" s="95">
        <f t="shared" si="451"/>
        <v>300000</v>
      </c>
      <c r="DD61" s="95">
        <f t="shared" si="451"/>
        <v>300000</v>
      </c>
      <c r="DE61" s="95">
        <f t="shared" si="451"/>
        <v>300000</v>
      </c>
      <c r="DF61" s="95">
        <f t="shared" si="451"/>
        <v>300000</v>
      </c>
      <c r="DG61" s="95">
        <f t="shared" si="451"/>
        <v>300000</v>
      </c>
      <c r="DH61" s="95">
        <f t="shared" si="451"/>
        <v>300000</v>
      </c>
      <c r="DI61" s="95">
        <f t="shared" si="451"/>
        <v>300000</v>
      </c>
      <c r="DJ61" s="95">
        <f t="shared" si="451"/>
        <v>300000</v>
      </c>
      <c r="DK61" s="95">
        <f t="shared" si="451"/>
        <v>300000</v>
      </c>
      <c r="DL61" s="95">
        <f t="shared" si="451"/>
        <v>300000</v>
      </c>
      <c r="DM61" s="95">
        <f t="shared" si="451"/>
        <v>300000</v>
      </c>
      <c r="DN61" s="95">
        <f t="shared" si="451"/>
        <v>300000</v>
      </c>
      <c r="DO61" s="95">
        <f t="shared" si="451"/>
        <v>300000</v>
      </c>
      <c r="DP61" s="95">
        <f t="shared" si="451"/>
        <v>300000</v>
      </c>
      <c r="DQ61" s="96">
        <f t="shared" si="451"/>
        <v>300000</v>
      </c>
    </row>
    <row r="62" spans="1:121" ht="18" customHeight="1" x14ac:dyDescent="0.3">
      <c r="A62" s="94" t="s">
        <v>92</v>
      </c>
      <c r="B62" s="95">
        <f t="shared" ref="B62:BM62" si="452">$B20*C20</f>
        <v>100000</v>
      </c>
      <c r="C62" s="95">
        <f t="shared" si="452"/>
        <v>100000</v>
      </c>
      <c r="D62" s="95">
        <f t="shared" si="452"/>
        <v>100000</v>
      </c>
      <c r="E62" s="95">
        <f t="shared" si="452"/>
        <v>100000</v>
      </c>
      <c r="F62" s="95">
        <f t="shared" si="452"/>
        <v>100000</v>
      </c>
      <c r="G62" s="95">
        <f t="shared" si="452"/>
        <v>100000</v>
      </c>
      <c r="H62" s="95">
        <f t="shared" si="452"/>
        <v>100000</v>
      </c>
      <c r="I62" s="95">
        <f t="shared" si="452"/>
        <v>100000</v>
      </c>
      <c r="J62" s="95">
        <f t="shared" si="452"/>
        <v>100000</v>
      </c>
      <c r="K62" s="95">
        <f t="shared" si="452"/>
        <v>100000</v>
      </c>
      <c r="L62" s="95">
        <f t="shared" si="452"/>
        <v>100000</v>
      </c>
      <c r="M62" s="95">
        <f t="shared" si="452"/>
        <v>100000</v>
      </c>
      <c r="N62" s="95">
        <f t="shared" si="452"/>
        <v>100000</v>
      </c>
      <c r="O62" s="95">
        <f t="shared" si="452"/>
        <v>100000</v>
      </c>
      <c r="P62" s="95">
        <f t="shared" si="452"/>
        <v>100000</v>
      </c>
      <c r="Q62" s="95">
        <f t="shared" si="452"/>
        <v>100000</v>
      </c>
      <c r="R62" s="95">
        <f t="shared" si="452"/>
        <v>100000</v>
      </c>
      <c r="S62" s="95">
        <f t="shared" si="452"/>
        <v>100000</v>
      </c>
      <c r="T62" s="95">
        <f t="shared" si="452"/>
        <v>100000</v>
      </c>
      <c r="U62" s="95">
        <f t="shared" si="452"/>
        <v>100000</v>
      </c>
      <c r="V62" s="95">
        <f t="shared" si="452"/>
        <v>100000</v>
      </c>
      <c r="W62" s="95">
        <f t="shared" si="452"/>
        <v>100000</v>
      </c>
      <c r="X62" s="95">
        <f t="shared" si="452"/>
        <v>100000</v>
      </c>
      <c r="Y62" s="95">
        <f t="shared" si="452"/>
        <v>100000</v>
      </c>
      <c r="Z62" s="95">
        <f t="shared" si="452"/>
        <v>100000</v>
      </c>
      <c r="AA62" s="95">
        <f t="shared" si="452"/>
        <v>100000</v>
      </c>
      <c r="AB62" s="95">
        <f t="shared" si="452"/>
        <v>100000</v>
      </c>
      <c r="AC62" s="95">
        <f t="shared" si="452"/>
        <v>100000</v>
      </c>
      <c r="AD62" s="95">
        <f t="shared" si="452"/>
        <v>100000</v>
      </c>
      <c r="AE62" s="95">
        <f t="shared" si="452"/>
        <v>100000</v>
      </c>
      <c r="AF62" s="95">
        <f t="shared" si="452"/>
        <v>100000</v>
      </c>
      <c r="AG62" s="95">
        <f t="shared" si="452"/>
        <v>100000</v>
      </c>
      <c r="AH62" s="95">
        <f t="shared" si="452"/>
        <v>100000</v>
      </c>
      <c r="AI62" s="95">
        <f t="shared" si="452"/>
        <v>100000</v>
      </c>
      <c r="AJ62" s="95">
        <f t="shared" si="452"/>
        <v>100000</v>
      </c>
      <c r="AK62" s="95">
        <f t="shared" si="452"/>
        <v>100000</v>
      </c>
      <c r="AL62" s="95">
        <f t="shared" si="452"/>
        <v>200000</v>
      </c>
      <c r="AM62" s="95">
        <f t="shared" si="452"/>
        <v>200000</v>
      </c>
      <c r="AN62" s="95">
        <f t="shared" si="452"/>
        <v>200000</v>
      </c>
      <c r="AO62" s="95">
        <f t="shared" si="452"/>
        <v>200000</v>
      </c>
      <c r="AP62" s="95">
        <f t="shared" si="452"/>
        <v>200000</v>
      </c>
      <c r="AQ62" s="95">
        <f t="shared" si="452"/>
        <v>200000</v>
      </c>
      <c r="AR62" s="95">
        <f t="shared" si="452"/>
        <v>200000</v>
      </c>
      <c r="AS62" s="95">
        <f t="shared" si="452"/>
        <v>200000</v>
      </c>
      <c r="AT62" s="95">
        <f t="shared" si="452"/>
        <v>200000</v>
      </c>
      <c r="AU62" s="95">
        <f t="shared" si="452"/>
        <v>200000</v>
      </c>
      <c r="AV62" s="95">
        <f t="shared" si="452"/>
        <v>200000</v>
      </c>
      <c r="AW62" s="95">
        <f t="shared" si="452"/>
        <v>200000</v>
      </c>
      <c r="AX62" s="95">
        <f t="shared" si="452"/>
        <v>200000</v>
      </c>
      <c r="AY62" s="95">
        <f t="shared" si="452"/>
        <v>200000</v>
      </c>
      <c r="AZ62" s="95">
        <f t="shared" si="452"/>
        <v>200000</v>
      </c>
      <c r="BA62" s="95">
        <f t="shared" si="452"/>
        <v>200000</v>
      </c>
      <c r="BB62" s="95">
        <f t="shared" si="452"/>
        <v>200000</v>
      </c>
      <c r="BC62" s="95">
        <f t="shared" si="452"/>
        <v>200000</v>
      </c>
      <c r="BD62" s="95">
        <f t="shared" si="452"/>
        <v>200000</v>
      </c>
      <c r="BE62" s="95">
        <f t="shared" si="452"/>
        <v>200000</v>
      </c>
      <c r="BF62" s="95">
        <f t="shared" si="452"/>
        <v>200000</v>
      </c>
      <c r="BG62" s="95">
        <f t="shared" si="452"/>
        <v>200000</v>
      </c>
      <c r="BH62" s="95">
        <f t="shared" si="452"/>
        <v>200000</v>
      </c>
      <c r="BI62" s="95">
        <f t="shared" si="452"/>
        <v>200000</v>
      </c>
      <c r="BJ62" s="95">
        <f t="shared" si="452"/>
        <v>200000</v>
      </c>
      <c r="BK62" s="95">
        <f t="shared" si="452"/>
        <v>200000</v>
      </c>
      <c r="BL62" s="95">
        <f t="shared" si="452"/>
        <v>200000</v>
      </c>
      <c r="BM62" s="95">
        <f t="shared" si="452"/>
        <v>200000</v>
      </c>
      <c r="BN62" s="95">
        <f t="shared" ref="BN62:DQ62" si="453">$B20*BO20</f>
        <v>200000</v>
      </c>
      <c r="BO62" s="95">
        <f t="shared" si="453"/>
        <v>200000</v>
      </c>
      <c r="BP62" s="95">
        <f t="shared" si="453"/>
        <v>200000</v>
      </c>
      <c r="BQ62" s="95">
        <f t="shared" si="453"/>
        <v>200000</v>
      </c>
      <c r="BR62" s="95">
        <f t="shared" si="453"/>
        <v>200000</v>
      </c>
      <c r="BS62" s="95">
        <f t="shared" si="453"/>
        <v>200000</v>
      </c>
      <c r="BT62" s="95">
        <f t="shared" si="453"/>
        <v>200000</v>
      </c>
      <c r="BU62" s="95">
        <f t="shared" si="453"/>
        <v>200000</v>
      </c>
      <c r="BV62" s="95">
        <f t="shared" si="453"/>
        <v>300000</v>
      </c>
      <c r="BW62" s="95">
        <f t="shared" si="453"/>
        <v>300000</v>
      </c>
      <c r="BX62" s="95">
        <f t="shared" si="453"/>
        <v>300000</v>
      </c>
      <c r="BY62" s="95">
        <f t="shared" si="453"/>
        <v>300000</v>
      </c>
      <c r="BZ62" s="95">
        <f t="shared" si="453"/>
        <v>300000</v>
      </c>
      <c r="CA62" s="95">
        <f t="shared" si="453"/>
        <v>300000</v>
      </c>
      <c r="CB62" s="95">
        <f t="shared" si="453"/>
        <v>300000</v>
      </c>
      <c r="CC62" s="95">
        <f t="shared" si="453"/>
        <v>300000</v>
      </c>
      <c r="CD62" s="95">
        <f t="shared" si="453"/>
        <v>300000</v>
      </c>
      <c r="CE62" s="95">
        <f t="shared" si="453"/>
        <v>300000</v>
      </c>
      <c r="CF62" s="95">
        <f t="shared" si="453"/>
        <v>300000</v>
      </c>
      <c r="CG62" s="95">
        <f t="shared" si="453"/>
        <v>300000</v>
      </c>
      <c r="CH62" s="95">
        <f t="shared" si="453"/>
        <v>300000</v>
      </c>
      <c r="CI62" s="95">
        <f t="shared" si="453"/>
        <v>300000</v>
      </c>
      <c r="CJ62" s="95">
        <f t="shared" si="453"/>
        <v>300000</v>
      </c>
      <c r="CK62" s="95">
        <f t="shared" si="453"/>
        <v>300000</v>
      </c>
      <c r="CL62" s="95">
        <f t="shared" si="453"/>
        <v>300000</v>
      </c>
      <c r="CM62" s="95">
        <f t="shared" si="453"/>
        <v>300000</v>
      </c>
      <c r="CN62" s="95">
        <f t="shared" si="453"/>
        <v>300000</v>
      </c>
      <c r="CO62" s="95">
        <f t="shared" si="453"/>
        <v>300000</v>
      </c>
      <c r="CP62" s="95">
        <f t="shared" si="453"/>
        <v>300000</v>
      </c>
      <c r="CQ62" s="95">
        <f t="shared" si="453"/>
        <v>300000</v>
      </c>
      <c r="CR62" s="95">
        <f t="shared" si="453"/>
        <v>300000</v>
      </c>
      <c r="CS62" s="95">
        <f t="shared" si="453"/>
        <v>300000</v>
      </c>
      <c r="CT62" s="95">
        <f t="shared" si="453"/>
        <v>300000</v>
      </c>
      <c r="CU62" s="95">
        <f t="shared" si="453"/>
        <v>300000</v>
      </c>
      <c r="CV62" s="95">
        <f t="shared" si="453"/>
        <v>300000</v>
      </c>
      <c r="CW62" s="95">
        <f t="shared" si="453"/>
        <v>300000</v>
      </c>
      <c r="CX62" s="95">
        <f t="shared" si="453"/>
        <v>300000</v>
      </c>
      <c r="CY62" s="95">
        <f t="shared" si="453"/>
        <v>300000</v>
      </c>
      <c r="CZ62" s="95">
        <f t="shared" si="453"/>
        <v>300000</v>
      </c>
      <c r="DA62" s="95">
        <f t="shared" si="453"/>
        <v>300000</v>
      </c>
      <c r="DB62" s="95">
        <f t="shared" si="453"/>
        <v>300000</v>
      </c>
      <c r="DC62" s="95">
        <f t="shared" si="453"/>
        <v>300000</v>
      </c>
      <c r="DD62" s="95">
        <f t="shared" si="453"/>
        <v>300000</v>
      </c>
      <c r="DE62" s="95">
        <f t="shared" si="453"/>
        <v>300000</v>
      </c>
      <c r="DF62" s="95">
        <f t="shared" si="453"/>
        <v>300000</v>
      </c>
      <c r="DG62" s="95">
        <f t="shared" si="453"/>
        <v>300000</v>
      </c>
      <c r="DH62" s="95">
        <f t="shared" si="453"/>
        <v>300000</v>
      </c>
      <c r="DI62" s="95">
        <f t="shared" si="453"/>
        <v>300000</v>
      </c>
      <c r="DJ62" s="95">
        <f t="shared" si="453"/>
        <v>300000</v>
      </c>
      <c r="DK62" s="95">
        <f t="shared" si="453"/>
        <v>300000</v>
      </c>
      <c r="DL62" s="95">
        <f t="shared" si="453"/>
        <v>300000</v>
      </c>
      <c r="DM62" s="95">
        <f t="shared" si="453"/>
        <v>300000</v>
      </c>
      <c r="DN62" s="95">
        <f t="shared" si="453"/>
        <v>300000</v>
      </c>
      <c r="DO62" s="95">
        <f t="shared" si="453"/>
        <v>300000</v>
      </c>
      <c r="DP62" s="95">
        <f t="shared" si="453"/>
        <v>300000</v>
      </c>
      <c r="DQ62" s="96">
        <f t="shared" si="453"/>
        <v>300000</v>
      </c>
    </row>
    <row r="63" spans="1:121" ht="18" customHeight="1" x14ac:dyDescent="0.3">
      <c r="A63" s="94" t="s">
        <v>93</v>
      </c>
      <c r="B63" s="95">
        <f t="shared" ref="B63:BM63" si="454">$B21*C21</f>
        <v>150000</v>
      </c>
      <c r="C63" s="95">
        <f t="shared" si="454"/>
        <v>150000</v>
      </c>
      <c r="D63" s="95">
        <f t="shared" si="454"/>
        <v>150000</v>
      </c>
      <c r="E63" s="95">
        <f t="shared" si="454"/>
        <v>150000</v>
      </c>
      <c r="F63" s="95">
        <f t="shared" si="454"/>
        <v>150000</v>
      </c>
      <c r="G63" s="95">
        <f t="shared" si="454"/>
        <v>150000</v>
      </c>
      <c r="H63" s="95">
        <f t="shared" si="454"/>
        <v>200000</v>
      </c>
      <c r="I63" s="95">
        <f t="shared" si="454"/>
        <v>200000</v>
      </c>
      <c r="J63" s="95">
        <f t="shared" si="454"/>
        <v>200000</v>
      </c>
      <c r="K63" s="95">
        <f t="shared" si="454"/>
        <v>200000</v>
      </c>
      <c r="L63" s="95">
        <f t="shared" si="454"/>
        <v>200000</v>
      </c>
      <c r="M63" s="95">
        <f t="shared" si="454"/>
        <v>200000</v>
      </c>
      <c r="N63" s="95">
        <f t="shared" si="454"/>
        <v>250000</v>
      </c>
      <c r="O63" s="95">
        <f t="shared" si="454"/>
        <v>250000</v>
      </c>
      <c r="P63" s="95">
        <f t="shared" si="454"/>
        <v>250000</v>
      </c>
      <c r="Q63" s="95">
        <f t="shared" si="454"/>
        <v>250000</v>
      </c>
      <c r="R63" s="95">
        <f t="shared" si="454"/>
        <v>250000</v>
      </c>
      <c r="S63" s="95">
        <f t="shared" si="454"/>
        <v>250000</v>
      </c>
      <c r="T63" s="95">
        <f t="shared" si="454"/>
        <v>300000</v>
      </c>
      <c r="U63" s="95">
        <f t="shared" si="454"/>
        <v>300000</v>
      </c>
      <c r="V63" s="95">
        <f t="shared" si="454"/>
        <v>300000</v>
      </c>
      <c r="W63" s="95">
        <f t="shared" si="454"/>
        <v>300000</v>
      </c>
      <c r="X63" s="95">
        <f t="shared" si="454"/>
        <v>300000</v>
      </c>
      <c r="Y63" s="95">
        <f t="shared" si="454"/>
        <v>300000</v>
      </c>
      <c r="Z63" s="95">
        <f t="shared" si="454"/>
        <v>350000</v>
      </c>
      <c r="AA63" s="95">
        <f t="shared" si="454"/>
        <v>350000</v>
      </c>
      <c r="AB63" s="95">
        <f t="shared" si="454"/>
        <v>350000</v>
      </c>
      <c r="AC63" s="95">
        <f t="shared" si="454"/>
        <v>350000</v>
      </c>
      <c r="AD63" s="95">
        <f t="shared" si="454"/>
        <v>350000</v>
      </c>
      <c r="AE63" s="95">
        <f t="shared" si="454"/>
        <v>350000</v>
      </c>
      <c r="AF63" s="95">
        <f t="shared" si="454"/>
        <v>400000</v>
      </c>
      <c r="AG63" s="95">
        <f t="shared" si="454"/>
        <v>400000</v>
      </c>
      <c r="AH63" s="95">
        <f t="shared" si="454"/>
        <v>400000</v>
      </c>
      <c r="AI63" s="95">
        <f t="shared" si="454"/>
        <v>400000</v>
      </c>
      <c r="AJ63" s="95">
        <f t="shared" si="454"/>
        <v>400000</v>
      </c>
      <c r="AK63" s="95">
        <f t="shared" si="454"/>
        <v>400000</v>
      </c>
      <c r="AL63" s="95">
        <f t="shared" si="454"/>
        <v>450000</v>
      </c>
      <c r="AM63" s="95">
        <f t="shared" si="454"/>
        <v>450000</v>
      </c>
      <c r="AN63" s="95">
        <f t="shared" si="454"/>
        <v>450000</v>
      </c>
      <c r="AO63" s="95">
        <f t="shared" si="454"/>
        <v>450000</v>
      </c>
      <c r="AP63" s="95">
        <f t="shared" si="454"/>
        <v>450000</v>
      </c>
      <c r="AQ63" s="95">
        <f t="shared" si="454"/>
        <v>450000</v>
      </c>
      <c r="AR63" s="95">
        <f t="shared" si="454"/>
        <v>500000</v>
      </c>
      <c r="AS63" s="95">
        <f t="shared" si="454"/>
        <v>500000</v>
      </c>
      <c r="AT63" s="95">
        <f t="shared" si="454"/>
        <v>500000</v>
      </c>
      <c r="AU63" s="95">
        <f t="shared" si="454"/>
        <v>500000</v>
      </c>
      <c r="AV63" s="95">
        <f t="shared" si="454"/>
        <v>500000</v>
      </c>
      <c r="AW63" s="95">
        <f t="shared" si="454"/>
        <v>500000</v>
      </c>
      <c r="AX63" s="95">
        <f t="shared" si="454"/>
        <v>550000</v>
      </c>
      <c r="AY63" s="95">
        <f t="shared" si="454"/>
        <v>550000</v>
      </c>
      <c r="AZ63" s="95">
        <f t="shared" si="454"/>
        <v>550000</v>
      </c>
      <c r="BA63" s="95">
        <f t="shared" si="454"/>
        <v>550000</v>
      </c>
      <c r="BB63" s="95">
        <f t="shared" si="454"/>
        <v>550000</v>
      </c>
      <c r="BC63" s="95">
        <f t="shared" si="454"/>
        <v>550000</v>
      </c>
      <c r="BD63" s="95">
        <f t="shared" si="454"/>
        <v>600000</v>
      </c>
      <c r="BE63" s="95">
        <f t="shared" si="454"/>
        <v>600000</v>
      </c>
      <c r="BF63" s="95">
        <f t="shared" si="454"/>
        <v>600000</v>
      </c>
      <c r="BG63" s="95">
        <f t="shared" si="454"/>
        <v>600000</v>
      </c>
      <c r="BH63" s="95">
        <f t="shared" si="454"/>
        <v>600000</v>
      </c>
      <c r="BI63" s="95">
        <f t="shared" si="454"/>
        <v>600000</v>
      </c>
      <c r="BJ63" s="95">
        <f t="shared" si="454"/>
        <v>650000</v>
      </c>
      <c r="BK63" s="95">
        <f t="shared" si="454"/>
        <v>650000</v>
      </c>
      <c r="BL63" s="95">
        <f t="shared" si="454"/>
        <v>650000</v>
      </c>
      <c r="BM63" s="95">
        <f t="shared" si="454"/>
        <v>650000</v>
      </c>
      <c r="BN63" s="95">
        <f t="shared" ref="BN63:DQ63" si="455">$B21*BO21</f>
        <v>650000</v>
      </c>
      <c r="BO63" s="95">
        <f t="shared" si="455"/>
        <v>650000</v>
      </c>
      <c r="BP63" s="95">
        <f t="shared" si="455"/>
        <v>700000</v>
      </c>
      <c r="BQ63" s="95">
        <f t="shared" si="455"/>
        <v>700000</v>
      </c>
      <c r="BR63" s="95">
        <f t="shared" si="455"/>
        <v>700000</v>
      </c>
      <c r="BS63" s="95">
        <f t="shared" si="455"/>
        <v>700000</v>
      </c>
      <c r="BT63" s="95">
        <f t="shared" si="455"/>
        <v>700000</v>
      </c>
      <c r="BU63" s="95">
        <f t="shared" si="455"/>
        <v>700000</v>
      </c>
      <c r="BV63" s="95">
        <f t="shared" si="455"/>
        <v>750000</v>
      </c>
      <c r="BW63" s="95">
        <f t="shared" si="455"/>
        <v>750000</v>
      </c>
      <c r="BX63" s="95">
        <f t="shared" si="455"/>
        <v>750000</v>
      </c>
      <c r="BY63" s="95">
        <f t="shared" si="455"/>
        <v>750000</v>
      </c>
      <c r="BZ63" s="95">
        <f t="shared" si="455"/>
        <v>750000</v>
      </c>
      <c r="CA63" s="95">
        <f t="shared" si="455"/>
        <v>750000</v>
      </c>
      <c r="CB63" s="95">
        <f t="shared" si="455"/>
        <v>800000</v>
      </c>
      <c r="CC63" s="95">
        <f t="shared" si="455"/>
        <v>800000</v>
      </c>
      <c r="CD63" s="95">
        <f t="shared" si="455"/>
        <v>800000</v>
      </c>
      <c r="CE63" s="95">
        <f t="shared" si="455"/>
        <v>800000</v>
      </c>
      <c r="CF63" s="95">
        <f t="shared" si="455"/>
        <v>800000</v>
      </c>
      <c r="CG63" s="95">
        <f t="shared" si="455"/>
        <v>800000</v>
      </c>
      <c r="CH63" s="95">
        <f t="shared" si="455"/>
        <v>850000</v>
      </c>
      <c r="CI63" s="95">
        <f t="shared" si="455"/>
        <v>850000</v>
      </c>
      <c r="CJ63" s="95">
        <f t="shared" si="455"/>
        <v>850000</v>
      </c>
      <c r="CK63" s="95">
        <f t="shared" si="455"/>
        <v>850000</v>
      </c>
      <c r="CL63" s="95">
        <f t="shared" si="455"/>
        <v>850000</v>
      </c>
      <c r="CM63" s="95">
        <f t="shared" si="455"/>
        <v>850000</v>
      </c>
      <c r="CN63" s="95">
        <f t="shared" si="455"/>
        <v>900000</v>
      </c>
      <c r="CO63" s="95">
        <f t="shared" si="455"/>
        <v>900000</v>
      </c>
      <c r="CP63" s="95">
        <f t="shared" si="455"/>
        <v>900000</v>
      </c>
      <c r="CQ63" s="95">
        <f t="shared" si="455"/>
        <v>900000</v>
      </c>
      <c r="CR63" s="95">
        <f t="shared" si="455"/>
        <v>900000</v>
      </c>
      <c r="CS63" s="95">
        <f t="shared" si="455"/>
        <v>900000</v>
      </c>
      <c r="CT63" s="95">
        <f t="shared" si="455"/>
        <v>950000</v>
      </c>
      <c r="CU63" s="95">
        <f t="shared" si="455"/>
        <v>950000</v>
      </c>
      <c r="CV63" s="95">
        <f t="shared" si="455"/>
        <v>950000</v>
      </c>
      <c r="CW63" s="95">
        <f t="shared" si="455"/>
        <v>950000</v>
      </c>
      <c r="CX63" s="95">
        <f t="shared" si="455"/>
        <v>950000</v>
      </c>
      <c r="CY63" s="95">
        <f t="shared" si="455"/>
        <v>950000</v>
      </c>
      <c r="CZ63" s="95">
        <f t="shared" si="455"/>
        <v>1000000</v>
      </c>
      <c r="DA63" s="95">
        <f t="shared" si="455"/>
        <v>1000000</v>
      </c>
      <c r="DB63" s="95">
        <f t="shared" si="455"/>
        <v>1000000</v>
      </c>
      <c r="DC63" s="95">
        <f t="shared" si="455"/>
        <v>1000000</v>
      </c>
      <c r="DD63" s="95">
        <f t="shared" si="455"/>
        <v>1000000</v>
      </c>
      <c r="DE63" s="95">
        <f t="shared" si="455"/>
        <v>1000000</v>
      </c>
      <c r="DF63" s="95">
        <f t="shared" si="455"/>
        <v>1050000</v>
      </c>
      <c r="DG63" s="95">
        <f t="shared" si="455"/>
        <v>1050000</v>
      </c>
      <c r="DH63" s="95">
        <f t="shared" si="455"/>
        <v>1050000</v>
      </c>
      <c r="DI63" s="95">
        <f t="shared" si="455"/>
        <v>1050000</v>
      </c>
      <c r="DJ63" s="95">
        <f t="shared" si="455"/>
        <v>1050000</v>
      </c>
      <c r="DK63" s="95">
        <f t="shared" si="455"/>
        <v>1050000</v>
      </c>
      <c r="DL63" s="95">
        <f t="shared" si="455"/>
        <v>1100000</v>
      </c>
      <c r="DM63" s="95">
        <f t="shared" si="455"/>
        <v>1100000</v>
      </c>
      <c r="DN63" s="95">
        <f t="shared" si="455"/>
        <v>1100000</v>
      </c>
      <c r="DO63" s="95">
        <f t="shared" si="455"/>
        <v>1100000</v>
      </c>
      <c r="DP63" s="95">
        <f t="shared" si="455"/>
        <v>1100000</v>
      </c>
      <c r="DQ63" s="96">
        <f t="shared" si="455"/>
        <v>1100000</v>
      </c>
    </row>
    <row r="64" spans="1:121" ht="18" customHeight="1" x14ac:dyDescent="0.3">
      <c r="A64" s="94" t="s">
        <v>94</v>
      </c>
      <c r="B64" s="95">
        <f t="shared" ref="B64:BM64" si="456">$B22*C22</f>
        <v>30000</v>
      </c>
      <c r="C64" s="95">
        <f t="shared" si="456"/>
        <v>30000</v>
      </c>
      <c r="D64" s="95">
        <f t="shared" si="456"/>
        <v>30000</v>
      </c>
      <c r="E64" s="95">
        <f t="shared" si="456"/>
        <v>30000</v>
      </c>
      <c r="F64" s="95">
        <f t="shared" si="456"/>
        <v>30000</v>
      </c>
      <c r="G64" s="95">
        <f t="shared" si="456"/>
        <v>30000</v>
      </c>
      <c r="H64" s="95">
        <f t="shared" si="456"/>
        <v>30000</v>
      </c>
      <c r="I64" s="95">
        <f t="shared" si="456"/>
        <v>30000</v>
      </c>
      <c r="J64" s="95">
        <f t="shared" si="456"/>
        <v>30000</v>
      </c>
      <c r="K64" s="95">
        <f t="shared" si="456"/>
        <v>30000</v>
      </c>
      <c r="L64" s="95">
        <f t="shared" si="456"/>
        <v>30000</v>
      </c>
      <c r="M64" s="95">
        <f t="shared" si="456"/>
        <v>30000</v>
      </c>
      <c r="N64" s="95">
        <f t="shared" si="456"/>
        <v>60000</v>
      </c>
      <c r="O64" s="95">
        <f t="shared" si="456"/>
        <v>60000</v>
      </c>
      <c r="P64" s="95">
        <f t="shared" si="456"/>
        <v>60000</v>
      </c>
      <c r="Q64" s="95">
        <f t="shared" si="456"/>
        <v>60000</v>
      </c>
      <c r="R64" s="95">
        <f t="shared" si="456"/>
        <v>60000</v>
      </c>
      <c r="S64" s="95">
        <f t="shared" si="456"/>
        <v>60000</v>
      </c>
      <c r="T64" s="95">
        <f t="shared" si="456"/>
        <v>60000</v>
      </c>
      <c r="U64" s="95">
        <f t="shared" si="456"/>
        <v>60000</v>
      </c>
      <c r="V64" s="95">
        <f t="shared" si="456"/>
        <v>60000</v>
      </c>
      <c r="W64" s="95">
        <f t="shared" si="456"/>
        <v>60000</v>
      </c>
      <c r="X64" s="95">
        <f t="shared" si="456"/>
        <v>60000</v>
      </c>
      <c r="Y64" s="95">
        <f t="shared" si="456"/>
        <v>60000</v>
      </c>
      <c r="Z64" s="95">
        <f t="shared" si="456"/>
        <v>90000</v>
      </c>
      <c r="AA64" s="95">
        <f t="shared" si="456"/>
        <v>90000</v>
      </c>
      <c r="AB64" s="95">
        <f t="shared" si="456"/>
        <v>90000</v>
      </c>
      <c r="AC64" s="95">
        <f t="shared" si="456"/>
        <v>90000</v>
      </c>
      <c r="AD64" s="95">
        <f t="shared" si="456"/>
        <v>90000</v>
      </c>
      <c r="AE64" s="95">
        <f t="shared" si="456"/>
        <v>90000</v>
      </c>
      <c r="AF64" s="95">
        <f t="shared" si="456"/>
        <v>90000</v>
      </c>
      <c r="AG64" s="95">
        <f t="shared" si="456"/>
        <v>90000</v>
      </c>
      <c r="AH64" s="95">
        <f t="shared" si="456"/>
        <v>90000</v>
      </c>
      <c r="AI64" s="95">
        <f t="shared" si="456"/>
        <v>90000</v>
      </c>
      <c r="AJ64" s="95">
        <f t="shared" si="456"/>
        <v>90000</v>
      </c>
      <c r="AK64" s="95">
        <f t="shared" si="456"/>
        <v>90000</v>
      </c>
      <c r="AL64" s="95">
        <f t="shared" si="456"/>
        <v>120000</v>
      </c>
      <c r="AM64" s="95">
        <f t="shared" si="456"/>
        <v>120000</v>
      </c>
      <c r="AN64" s="95">
        <f t="shared" si="456"/>
        <v>120000</v>
      </c>
      <c r="AO64" s="95">
        <f t="shared" si="456"/>
        <v>120000</v>
      </c>
      <c r="AP64" s="95">
        <f t="shared" si="456"/>
        <v>120000</v>
      </c>
      <c r="AQ64" s="95">
        <f t="shared" si="456"/>
        <v>120000</v>
      </c>
      <c r="AR64" s="95">
        <f t="shared" si="456"/>
        <v>120000</v>
      </c>
      <c r="AS64" s="95">
        <f t="shared" si="456"/>
        <v>120000</v>
      </c>
      <c r="AT64" s="95">
        <f t="shared" si="456"/>
        <v>120000</v>
      </c>
      <c r="AU64" s="95">
        <f t="shared" si="456"/>
        <v>120000</v>
      </c>
      <c r="AV64" s="95">
        <f t="shared" si="456"/>
        <v>120000</v>
      </c>
      <c r="AW64" s="95">
        <f t="shared" si="456"/>
        <v>120000</v>
      </c>
      <c r="AX64" s="95">
        <f t="shared" si="456"/>
        <v>150000</v>
      </c>
      <c r="AY64" s="95">
        <f t="shared" si="456"/>
        <v>150000</v>
      </c>
      <c r="AZ64" s="95">
        <f t="shared" si="456"/>
        <v>150000</v>
      </c>
      <c r="BA64" s="95">
        <f t="shared" si="456"/>
        <v>150000</v>
      </c>
      <c r="BB64" s="95">
        <f t="shared" si="456"/>
        <v>150000</v>
      </c>
      <c r="BC64" s="95">
        <f t="shared" si="456"/>
        <v>150000</v>
      </c>
      <c r="BD64" s="95">
        <f t="shared" si="456"/>
        <v>150000</v>
      </c>
      <c r="BE64" s="95">
        <f t="shared" si="456"/>
        <v>150000</v>
      </c>
      <c r="BF64" s="95">
        <f t="shared" si="456"/>
        <v>150000</v>
      </c>
      <c r="BG64" s="95">
        <f t="shared" si="456"/>
        <v>150000</v>
      </c>
      <c r="BH64" s="95">
        <f t="shared" si="456"/>
        <v>150000</v>
      </c>
      <c r="BI64" s="95">
        <f t="shared" si="456"/>
        <v>150000</v>
      </c>
      <c r="BJ64" s="95">
        <f t="shared" si="456"/>
        <v>180000</v>
      </c>
      <c r="BK64" s="95">
        <f t="shared" si="456"/>
        <v>180000</v>
      </c>
      <c r="BL64" s="95">
        <f t="shared" si="456"/>
        <v>180000</v>
      </c>
      <c r="BM64" s="95">
        <f t="shared" si="456"/>
        <v>180000</v>
      </c>
      <c r="BN64" s="95">
        <f t="shared" ref="BN64:DQ64" si="457">$B22*BO22</f>
        <v>180000</v>
      </c>
      <c r="BO64" s="95">
        <f t="shared" si="457"/>
        <v>180000</v>
      </c>
      <c r="BP64" s="95">
        <f t="shared" si="457"/>
        <v>180000</v>
      </c>
      <c r="BQ64" s="95">
        <f t="shared" si="457"/>
        <v>180000</v>
      </c>
      <c r="BR64" s="95">
        <f t="shared" si="457"/>
        <v>180000</v>
      </c>
      <c r="BS64" s="95">
        <f t="shared" si="457"/>
        <v>180000</v>
      </c>
      <c r="BT64" s="95">
        <f t="shared" si="457"/>
        <v>180000</v>
      </c>
      <c r="BU64" s="95">
        <f t="shared" si="457"/>
        <v>180000</v>
      </c>
      <c r="BV64" s="95">
        <f t="shared" si="457"/>
        <v>210000</v>
      </c>
      <c r="BW64" s="95">
        <f t="shared" si="457"/>
        <v>210000</v>
      </c>
      <c r="BX64" s="95">
        <f t="shared" si="457"/>
        <v>210000</v>
      </c>
      <c r="BY64" s="95">
        <f t="shared" si="457"/>
        <v>210000</v>
      </c>
      <c r="BZ64" s="95">
        <f t="shared" si="457"/>
        <v>210000</v>
      </c>
      <c r="CA64" s="95">
        <f t="shared" si="457"/>
        <v>210000</v>
      </c>
      <c r="CB64" s="95">
        <f t="shared" si="457"/>
        <v>210000</v>
      </c>
      <c r="CC64" s="95">
        <f t="shared" si="457"/>
        <v>210000</v>
      </c>
      <c r="CD64" s="95">
        <f t="shared" si="457"/>
        <v>210000</v>
      </c>
      <c r="CE64" s="95">
        <f t="shared" si="457"/>
        <v>210000</v>
      </c>
      <c r="CF64" s="95">
        <f t="shared" si="457"/>
        <v>210000</v>
      </c>
      <c r="CG64" s="95">
        <f t="shared" si="457"/>
        <v>210000</v>
      </c>
      <c r="CH64" s="95">
        <f t="shared" si="457"/>
        <v>240000</v>
      </c>
      <c r="CI64" s="95">
        <f t="shared" si="457"/>
        <v>240000</v>
      </c>
      <c r="CJ64" s="95">
        <f t="shared" si="457"/>
        <v>240000</v>
      </c>
      <c r="CK64" s="95">
        <f t="shared" si="457"/>
        <v>240000</v>
      </c>
      <c r="CL64" s="95">
        <f t="shared" si="457"/>
        <v>240000</v>
      </c>
      <c r="CM64" s="95">
        <f t="shared" si="457"/>
        <v>240000</v>
      </c>
      <c r="CN64" s="95">
        <f t="shared" si="457"/>
        <v>240000</v>
      </c>
      <c r="CO64" s="95">
        <f t="shared" si="457"/>
        <v>240000</v>
      </c>
      <c r="CP64" s="95">
        <f t="shared" si="457"/>
        <v>240000</v>
      </c>
      <c r="CQ64" s="95">
        <f t="shared" si="457"/>
        <v>240000</v>
      </c>
      <c r="CR64" s="95">
        <f t="shared" si="457"/>
        <v>240000</v>
      </c>
      <c r="CS64" s="95">
        <f t="shared" si="457"/>
        <v>240000</v>
      </c>
      <c r="CT64" s="95">
        <f t="shared" si="457"/>
        <v>270000</v>
      </c>
      <c r="CU64" s="95">
        <f t="shared" si="457"/>
        <v>270000</v>
      </c>
      <c r="CV64" s="95">
        <f t="shared" si="457"/>
        <v>270000</v>
      </c>
      <c r="CW64" s="95">
        <f t="shared" si="457"/>
        <v>270000</v>
      </c>
      <c r="CX64" s="95">
        <f t="shared" si="457"/>
        <v>270000</v>
      </c>
      <c r="CY64" s="95">
        <f t="shared" si="457"/>
        <v>270000</v>
      </c>
      <c r="CZ64" s="95">
        <f t="shared" si="457"/>
        <v>270000</v>
      </c>
      <c r="DA64" s="95">
        <f t="shared" si="457"/>
        <v>270000</v>
      </c>
      <c r="DB64" s="95">
        <f t="shared" si="457"/>
        <v>270000</v>
      </c>
      <c r="DC64" s="95">
        <f t="shared" si="457"/>
        <v>270000</v>
      </c>
      <c r="DD64" s="95">
        <f t="shared" si="457"/>
        <v>270000</v>
      </c>
      <c r="DE64" s="95">
        <f t="shared" si="457"/>
        <v>270000</v>
      </c>
      <c r="DF64" s="95">
        <f t="shared" si="457"/>
        <v>300000</v>
      </c>
      <c r="DG64" s="95">
        <f t="shared" si="457"/>
        <v>300000</v>
      </c>
      <c r="DH64" s="95">
        <f t="shared" si="457"/>
        <v>300000</v>
      </c>
      <c r="DI64" s="95">
        <f t="shared" si="457"/>
        <v>300000</v>
      </c>
      <c r="DJ64" s="95">
        <f t="shared" si="457"/>
        <v>300000</v>
      </c>
      <c r="DK64" s="95">
        <f t="shared" si="457"/>
        <v>300000</v>
      </c>
      <c r="DL64" s="95">
        <f t="shared" si="457"/>
        <v>300000</v>
      </c>
      <c r="DM64" s="95">
        <f t="shared" si="457"/>
        <v>300000</v>
      </c>
      <c r="DN64" s="95">
        <f t="shared" si="457"/>
        <v>300000</v>
      </c>
      <c r="DO64" s="95">
        <f t="shared" si="457"/>
        <v>300000</v>
      </c>
      <c r="DP64" s="95">
        <f t="shared" si="457"/>
        <v>300000</v>
      </c>
      <c r="DQ64" s="96">
        <f t="shared" si="457"/>
        <v>300000</v>
      </c>
    </row>
    <row r="65" spans="1:121" s="7" customFormat="1" ht="18" customHeight="1" x14ac:dyDescent="0.3">
      <c r="A65" s="41" t="s">
        <v>95</v>
      </c>
      <c r="B65" s="42">
        <f>SUM(B66:B67)</f>
        <v>375000</v>
      </c>
      <c r="C65" s="42">
        <f t="shared" ref="C65" si="458">SUM(C66:C67)</f>
        <v>375000</v>
      </c>
      <c r="D65" s="42">
        <f t="shared" ref="D65" si="459">SUM(D66:D67)</f>
        <v>375000</v>
      </c>
      <c r="E65" s="42">
        <f t="shared" ref="E65" si="460">SUM(E66:E67)</f>
        <v>375000</v>
      </c>
      <c r="F65" s="42">
        <f t="shared" ref="F65" si="461">SUM(F66:F67)</f>
        <v>375000</v>
      </c>
      <c r="G65" s="42">
        <f t="shared" ref="G65" si="462">SUM(G66:G67)</f>
        <v>375000</v>
      </c>
      <c r="H65" s="42">
        <f t="shared" ref="H65" si="463">SUM(H66:H67)</f>
        <v>375000</v>
      </c>
      <c r="I65" s="42">
        <f t="shared" ref="I65" si="464">SUM(I66:I67)</f>
        <v>375000</v>
      </c>
      <c r="J65" s="42">
        <f t="shared" ref="J65" si="465">SUM(J66:J67)</f>
        <v>375000</v>
      </c>
      <c r="K65" s="42">
        <f t="shared" ref="K65" si="466">SUM(K66:K67)</f>
        <v>375000</v>
      </c>
      <c r="L65" s="42">
        <f t="shared" ref="L65" si="467">SUM(L66:L67)</f>
        <v>375000</v>
      </c>
      <c r="M65" s="42">
        <f t="shared" ref="M65" si="468">SUM(M66:M67)</f>
        <v>375000</v>
      </c>
      <c r="N65" s="42">
        <f t="shared" ref="N65" si="469">SUM(N66:N67)</f>
        <v>450000</v>
      </c>
      <c r="O65" s="42">
        <f t="shared" ref="O65" si="470">SUM(O66:O67)</f>
        <v>450000</v>
      </c>
      <c r="P65" s="42">
        <f t="shared" ref="P65" si="471">SUM(P66:P67)</f>
        <v>450000</v>
      </c>
      <c r="Q65" s="42">
        <f t="shared" ref="Q65" si="472">SUM(Q66:Q67)</f>
        <v>450000</v>
      </c>
      <c r="R65" s="42">
        <f t="shared" ref="R65" si="473">SUM(R66:R67)</f>
        <v>450000</v>
      </c>
      <c r="S65" s="42">
        <f t="shared" ref="S65" si="474">SUM(S66:S67)</f>
        <v>450000</v>
      </c>
      <c r="T65" s="42">
        <f t="shared" ref="T65" si="475">SUM(T66:T67)</f>
        <v>450000</v>
      </c>
      <c r="U65" s="42">
        <f t="shared" ref="U65" si="476">SUM(U66:U67)</f>
        <v>450000</v>
      </c>
      <c r="V65" s="42">
        <f t="shared" ref="V65" si="477">SUM(V66:V67)</f>
        <v>450000</v>
      </c>
      <c r="W65" s="42">
        <f t="shared" ref="W65" si="478">SUM(W66:W67)</f>
        <v>450000</v>
      </c>
      <c r="X65" s="42">
        <f t="shared" ref="X65" si="479">SUM(X66:X67)</f>
        <v>450000</v>
      </c>
      <c r="Y65" s="42">
        <f t="shared" ref="Y65" si="480">SUM(Y66:Y67)</f>
        <v>450000</v>
      </c>
      <c r="Z65" s="42">
        <f t="shared" ref="Z65" si="481">SUM(Z66:Z67)</f>
        <v>525000</v>
      </c>
      <c r="AA65" s="42">
        <f t="shared" ref="AA65" si="482">SUM(AA66:AA67)</f>
        <v>525000</v>
      </c>
      <c r="AB65" s="42">
        <f t="shared" ref="AB65" si="483">SUM(AB66:AB67)</f>
        <v>525000</v>
      </c>
      <c r="AC65" s="42">
        <f t="shared" ref="AC65" si="484">SUM(AC66:AC67)</f>
        <v>525000</v>
      </c>
      <c r="AD65" s="42">
        <f t="shared" ref="AD65" si="485">SUM(AD66:AD67)</f>
        <v>525000</v>
      </c>
      <c r="AE65" s="42">
        <f t="shared" ref="AE65" si="486">SUM(AE66:AE67)</f>
        <v>525000</v>
      </c>
      <c r="AF65" s="42">
        <f t="shared" ref="AF65" si="487">SUM(AF66:AF67)</f>
        <v>525000</v>
      </c>
      <c r="AG65" s="42">
        <f t="shared" ref="AG65" si="488">SUM(AG66:AG67)</f>
        <v>525000</v>
      </c>
      <c r="AH65" s="42">
        <f t="shared" ref="AH65" si="489">SUM(AH66:AH67)</f>
        <v>525000</v>
      </c>
      <c r="AI65" s="42">
        <f t="shared" ref="AI65" si="490">SUM(AI66:AI67)</f>
        <v>525000</v>
      </c>
      <c r="AJ65" s="42">
        <f t="shared" ref="AJ65" si="491">SUM(AJ66:AJ67)</f>
        <v>525000</v>
      </c>
      <c r="AK65" s="42">
        <f t="shared" ref="AK65" si="492">SUM(AK66:AK67)</f>
        <v>525000</v>
      </c>
      <c r="AL65" s="42">
        <f t="shared" ref="AL65" si="493">SUM(AL66:AL67)</f>
        <v>600000</v>
      </c>
      <c r="AM65" s="42">
        <f t="shared" ref="AM65" si="494">SUM(AM66:AM67)</f>
        <v>600000</v>
      </c>
      <c r="AN65" s="42">
        <f t="shared" ref="AN65" si="495">SUM(AN66:AN67)</f>
        <v>600000</v>
      </c>
      <c r="AO65" s="42">
        <f t="shared" ref="AO65" si="496">SUM(AO66:AO67)</f>
        <v>600000</v>
      </c>
      <c r="AP65" s="42">
        <f t="shared" ref="AP65" si="497">SUM(AP66:AP67)</f>
        <v>600000</v>
      </c>
      <c r="AQ65" s="42">
        <f t="shared" ref="AQ65" si="498">SUM(AQ66:AQ67)</f>
        <v>600000</v>
      </c>
      <c r="AR65" s="42">
        <f t="shared" ref="AR65" si="499">SUM(AR66:AR67)</f>
        <v>600000</v>
      </c>
      <c r="AS65" s="42">
        <f t="shared" ref="AS65" si="500">SUM(AS66:AS67)</f>
        <v>600000</v>
      </c>
      <c r="AT65" s="42">
        <f t="shared" ref="AT65" si="501">SUM(AT66:AT67)</f>
        <v>600000</v>
      </c>
      <c r="AU65" s="42">
        <f t="shared" ref="AU65" si="502">SUM(AU66:AU67)</f>
        <v>600000</v>
      </c>
      <c r="AV65" s="42">
        <f t="shared" ref="AV65" si="503">SUM(AV66:AV67)</f>
        <v>600000</v>
      </c>
      <c r="AW65" s="42">
        <f t="shared" ref="AW65" si="504">SUM(AW66:AW67)</f>
        <v>600000</v>
      </c>
      <c r="AX65" s="42">
        <f t="shared" ref="AX65" si="505">SUM(AX66:AX67)</f>
        <v>675000</v>
      </c>
      <c r="AY65" s="42">
        <f t="shared" ref="AY65" si="506">SUM(AY66:AY67)</f>
        <v>675000</v>
      </c>
      <c r="AZ65" s="42">
        <f t="shared" ref="AZ65" si="507">SUM(AZ66:AZ67)</f>
        <v>675000</v>
      </c>
      <c r="BA65" s="42">
        <f t="shared" ref="BA65" si="508">SUM(BA66:BA67)</f>
        <v>675000</v>
      </c>
      <c r="BB65" s="42">
        <f t="shared" ref="BB65" si="509">SUM(BB66:BB67)</f>
        <v>675000</v>
      </c>
      <c r="BC65" s="42">
        <f t="shared" ref="BC65" si="510">SUM(BC66:BC67)</f>
        <v>675000</v>
      </c>
      <c r="BD65" s="42">
        <f t="shared" ref="BD65" si="511">SUM(BD66:BD67)</f>
        <v>675000</v>
      </c>
      <c r="BE65" s="42">
        <f t="shared" ref="BE65" si="512">SUM(BE66:BE67)</f>
        <v>675000</v>
      </c>
      <c r="BF65" s="42">
        <f t="shared" ref="BF65" si="513">SUM(BF66:BF67)</f>
        <v>675000</v>
      </c>
      <c r="BG65" s="42">
        <f t="shared" ref="BG65" si="514">SUM(BG66:BG67)</f>
        <v>675000</v>
      </c>
      <c r="BH65" s="42">
        <f t="shared" ref="BH65" si="515">SUM(BH66:BH67)</f>
        <v>675000</v>
      </c>
      <c r="BI65" s="42">
        <f t="shared" ref="BI65" si="516">SUM(BI66:BI67)</f>
        <v>675000</v>
      </c>
      <c r="BJ65" s="42">
        <f t="shared" ref="BJ65" si="517">SUM(BJ66:BJ67)</f>
        <v>675000</v>
      </c>
      <c r="BK65" s="42">
        <f t="shared" ref="BK65" si="518">SUM(BK66:BK67)</f>
        <v>675000</v>
      </c>
      <c r="BL65" s="42">
        <f t="shared" ref="BL65" si="519">SUM(BL66:BL67)</f>
        <v>675000</v>
      </c>
      <c r="BM65" s="42">
        <f t="shared" ref="BM65" si="520">SUM(BM66:BM67)</f>
        <v>675000</v>
      </c>
      <c r="BN65" s="42">
        <f t="shared" ref="BN65" si="521">SUM(BN66:BN67)</f>
        <v>675000</v>
      </c>
      <c r="BO65" s="42">
        <f t="shared" ref="BO65" si="522">SUM(BO66:BO67)</f>
        <v>675000</v>
      </c>
      <c r="BP65" s="42">
        <f t="shared" ref="BP65" si="523">SUM(BP66:BP67)</f>
        <v>675000</v>
      </c>
      <c r="BQ65" s="42">
        <f t="shared" ref="BQ65" si="524">SUM(BQ66:BQ67)</f>
        <v>675000</v>
      </c>
      <c r="BR65" s="42">
        <f t="shared" ref="BR65" si="525">SUM(BR66:BR67)</f>
        <v>675000</v>
      </c>
      <c r="BS65" s="42">
        <f t="shared" ref="BS65" si="526">SUM(BS66:BS67)</f>
        <v>675000</v>
      </c>
      <c r="BT65" s="42">
        <f t="shared" ref="BT65" si="527">SUM(BT66:BT67)</f>
        <v>675000</v>
      </c>
      <c r="BU65" s="42">
        <f t="shared" ref="BU65" si="528">SUM(BU66:BU67)</f>
        <v>675000</v>
      </c>
      <c r="BV65" s="42">
        <f t="shared" ref="BV65" si="529">SUM(BV66:BV67)</f>
        <v>675000</v>
      </c>
      <c r="BW65" s="42">
        <f t="shared" ref="BW65" si="530">SUM(BW66:BW67)</f>
        <v>675000</v>
      </c>
      <c r="BX65" s="42">
        <f t="shared" ref="BX65" si="531">SUM(BX66:BX67)</f>
        <v>675000</v>
      </c>
      <c r="BY65" s="42">
        <f t="shared" ref="BY65" si="532">SUM(BY66:BY67)</f>
        <v>675000</v>
      </c>
      <c r="BZ65" s="42">
        <f t="shared" ref="BZ65" si="533">SUM(BZ66:BZ67)</f>
        <v>675000</v>
      </c>
      <c r="CA65" s="42">
        <f t="shared" ref="CA65" si="534">SUM(CA66:CA67)</f>
        <v>675000</v>
      </c>
      <c r="CB65" s="42">
        <f t="shared" ref="CB65" si="535">SUM(CB66:CB67)</f>
        <v>675000</v>
      </c>
      <c r="CC65" s="42">
        <f t="shared" ref="CC65" si="536">SUM(CC66:CC67)</f>
        <v>675000</v>
      </c>
      <c r="CD65" s="42">
        <f t="shared" ref="CD65" si="537">SUM(CD66:CD67)</f>
        <v>675000</v>
      </c>
      <c r="CE65" s="42">
        <f t="shared" ref="CE65" si="538">SUM(CE66:CE67)</f>
        <v>675000</v>
      </c>
      <c r="CF65" s="42">
        <f t="shared" ref="CF65" si="539">SUM(CF66:CF67)</f>
        <v>675000</v>
      </c>
      <c r="CG65" s="42">
        <f t="shared" ref="CG65" si="540">SUM(CG66:CG67)</f>
        <v>675000</v>
      </c>
      <c r="CH65" s="42">
        <f t="shared" ref="CH65" si="541">SUM(CH66:CH67)</f>
        <v>675000</v>
      </c>
      <c r="CI65" s="42">
        <f t="shared" ref="CI65" si="542">SUM(CI66:CI67)</f>
        <v>675000</v>
      </c>
      <c r="CJ65" s="42">
        <f t="shared" ref="CJ65" si="543">SUM(CJ66:CJ67)</f>
        <v>675000</v>
      </c>
      <c r="CK65" s="42">
        <f t="shared" ref="CK65" si="544">SUM(CK66:CK67)</f>
        <v>675000</v>
      </c>
      <c r="CL65" s="42">
        <f t="shared" ref="CL65" si="545">SUM(CL66:CL67)</f>
        <v>675000</v>
      </c>
      <c r="CM65" s="42">
        <f t="shared" ref="CM65" si="546">SUM(CM66:CM67)</f>
        <v>675000</v>
      </c>
      <c r="CN65" s="42">
        <f t="shared" ref="CN65" si="547">SUM(CN66:CN67)</f>
        <v>675000</v>
      </c>
      <c r="CO65" s="42">
        <f t="shared" ref="CO65" si="548">SUM(CO66:CO67)</f>
        <v>675000</v>
      </c>
      <c r="CP65" s="42">
        <f t="shared" ref="CP65" si="549">SUM(CP66:CP67)</f>
        <v>675000</v>
      </c>
      <c r="CQ65" s="42">
        <f t="shared" ref="CQ65" si="550">SUM(CQ66:CQ67)</f>
        <v>675000</v>
      </c>
      <c r="CR65" s="42">
        <f t="shared" ref="CR65" si="551">SUM(CR66:CR67)</f>
        <v>675000</v>
      </c>
      <c r="CS65" s="42">
        <f t="shared" ref="CS65" si="552">SUM(CS66:CS67)</f>
        <v>675000</v>
      </c>
      <c r="CT65" s="42">
        <f t="shared" ref="CT65" si="553">SUM(CT66:CT67)</f>
        <v>675000</v>
      </c>
      <c r="CU65" s="42">
        <f t="shared" ref="CU65" si="554">SUM(CU66:CU67)</f>
        <v>675000</v>
      </c>
      <c r="CV65" s="42">
        <f t="shared" ref="CV65" si="555">SUM(CV66:CV67)</f>
        <v>675000</v>
      </c>
      <c r="CW65" s="42">
        <f t="shared" ref="CW65" si="556">SUM(CW66:CW67)</f>
        <v>675000</v>
      </c>
      <c r="CX65" s="42">
        <f t="shared" ref="CX65" si="557">SUM(CX66:CX67)</f>
        <v>675000</v>
      </c>
      <c r="CY65" s="42">
        <f t="shared" ref="CY65" si="558">SUM(CY66:CY67)</f>
        <v>675000</v>
      </c>
      <c r="CZ65" s="42">
        <f t="shared" ref="CZ65" si="559">SUM(CZ66:CZ67)</f>
        <v>675000</v>
      </c>
      <c r="DA65" s="42">
        <f t="shared" ref="DA65" si="560">SUM(DA66:DA67)</f>
        <v>675000</v>
      </c>
      <c r="DB65" s="42">
        <f t="shared" ref="DB65" si="561">SUM(DB66:DB67)</f>
        <v>675000</v>
      </c>
      <c r="DC65" s="42">
        <f t="shared" ref="DC65" si="562">SUM(DC66:DC67)</f>
        <v>675000</v>
      </c>
      <c r="DD65" s="42">
        <f t="shared" ref="DD65" si="563">SUM(DD66:DD67)</f>
        <v>675000</v>
      </c>
      <c r="DE65" s="42">
        <f t="shared" ref="DE65" si="564">SUM(DE66:DE67)</f>
        <v>675000</v>
      </c>
      <c r="DF65" s="42">
        <f t="shared" ref="DF65" si="565">SUM(DF66:DF67)</f>
        <v>675000</v>
      </c>
      <c r="DG65" s="42">
        <f t="shared" ref="DG65" si="566">SUM(DG66:DG67)</f>
        <v>675000</v>
      </c>
      <c r="DH65" s="42">
        <f t="shared" ref="DH65" si="567">SUM(DH66:DH67)</f>
        <v>675000</v>
      </c>
      <c r="DI65" s="42">
        <f t="shared" ref="DI65" si="568">SUM(DI66:DI67)</f>
        <v>675000</v>
      </c>
      <c r="DJ65" s="42">
        <f t="shared" ref="DJ65" si="569">SUM(DJ66:DJ67)</f>
        <v>675000</v>
      </c>
      <c r="DK65" s="42">
        <f t="shared" ref="DK65" si="570">SUM(DK66:DK67)</f>
        <v>675000</v>
      </c>
      <c r="DL65" s="42">
        <f t="shared" ref="DL65" si="571">SUM(DL66:DL67)</f>
        <v>675000</v>
      </c>
      <c r="DM65" s="42">
        <f t="shared" ref="DM65" si="572">SUM(DM66:DM67)</f>
        <v>675000</v>
      </c>
      <c r="DN65" s="42">
        <f t="shared" ref="DN65" si="573">SUM(DN66:DN67)</f>
        <v>675000</v>
      </c>
      <c r="DO65" s="42">
        <f t="shared" ref="DO65" si="574">SUM(DO66:DO67)</f>
        <v>675000</v>
      </c>
      <c r="DP65" s="42">
        <f t="shared" ref="DP65" si="575">SUM(DP66:DP67)</f>
        <v>675000</v>
      </c>
      <c r="DQ65" s="43">
        <f t="shared" ref="DQ65" si="576">SUM(DQ66:DQ67)</f>
        <v>675000</v>
      </c>
    </row>
    <row r="66" spans="1:121" ht="18" customHeight="1" x14ac:dyDescent="0.3">
      <c r="A66" s="94" t="s">
        <v>96</v>
      </c>
      <c r="B66" s="95">
        <f t="shared" ref="B66:BM66" si="577">$B24*C24</f>
        <v>300000</v>
      </c>
      <c r="C66" s="95">
        <f t="shared" si="577"/>
        <v>300000</v>
      </c>
      <c r="D66" s="95">
        <f t="shared" si="577"/>
        <v>300000</v>
      </c>
      <c r="E66" s="95">
        <f t="shared" si="577"/>
        <v>300000</v>
      </c>
      <c r="F66" s="95">
        <f t="shared" si="577"/>
        <v>300000</v>
      </c>
      <c r="G66" s="95">
        <f t="shared" si="577"/>
        <v>300000</v>
      </c>
      <c r="H66" s="95">
        <f t="shared" si="577"/>
        <v>300000</v>
      </c>
      <c r="I66" s="95">
        <f t="shared" si="577"/>
        <v>300000</v>
      </c>
      <c r="J66" s="95">
        <f t="shared" si="577"/>
        <v>300000</v>
      </c>
      <c r="K66" s="95">
        <f t="shared" si="577"/>
        <v>300000</v>
      </c>
      <c r="L66" s="95">
        <f t="shared" si="577"/>
        <v>300000</v>
      </c>
      <c r="M66" s="95">
        <f t="shared" si="577"/>
        <v>300000</v>
      </c>
      <c r="N66" s="95">
        <f t="shared" si="577"/>
        <v>300000</v>
      </c>
      <c r="O66" s="95">
        <f t="shared" si="577"/>
        <v>300000</v>
      </c>
      <c r="P66" s="95">
        <f t="shared" si="577"/>
        <v>300000</v>
      </c>
      <c r="Q66" s="95">
        <f t="shared" si="577"/>
        <v>300000</v>
      </c>
      <c r="R66" s="95">
        <f t="shared" si="577"/>
        <v>300000</v>
      </c>
      <c r="S66" s="95">
        <f t="shared" si="577"/>
        <v>300000</v>
      </c>
      <c r="T66" s="95">
        <f t="shared" si="577"/>
        <v>300000</v>
      </c>
      <c r="U66" s="95">
        <f t="shared" si="577"/>
        <v>300000</v>
      </c>
      <c r="V66" s="95">
        <f t="shared" si="577"/>
        <v>300000</v>
      </c>
      <c r="W66" s="95">
        <f t="shared" si="577"/>
        <v>300000</v>
      </c>
      <c r="X66" s="95">
        <f t="shared" si="577"/>
        <v>300000</v>
      </c>
      <c r="Y66" s="95">
        <f t="shared" si="577"/>
        <v>300000</v>
      </c>
      <c r="Z66" s="95">
        <f t="shared" si="577"/>
        <v>300000</v>
      </c>
      <c r="AA66" s="95">
        <f t="shared" si="577"/>
        <v>300000</v>
      </c>
      <c r="AB66" s="95">
        <f t="shared" si="577"/>
        <v>300000</v>
      </c>
      <c r="AC66" s="95">
        <f t="shared" si="577"/>
        <v>300000</v>
      </c>
      <c r="AD66" s="95">
        <f t="shared" si="577"/>
        <v>300000</v>
      </c>
      <c r="AE66" s="95">
        <f t="shared" si="577"/>
        <v>300000</v>
      </c>
      <c r="AF66" s="95">
        <f t="shared" si="577"/>
        <v>300000</v>
      </c>
      <c r="AG66" s="95">
        <f t="shared" si="577"/>
        <v>300000</v>
      </c>
      <c r="AH66" s="95">
        <f t="shared" si="577"/>
        <v>300000</v>
      </c>
      <c r="AI66" s="95">
        <f t="shared" si="577"/>
        <v>300000</v>
      </c>
      <c r="AJ66" s="95">
        <f t="shared" si="577"/>
        <v>300000</v>
      </c>
      <c r="AK66" s="95">
        <f t="shared" si="577"/>
        <v>300000</v>
      </c>
      <c r="AL66" s="95">
        <f t="shared" si="577"/>
        <v>300000</v>
      </c>
      <c r="AM66" s="95">
        <f t="shared" si="577"/>
        <v>300000</v>
      </c>
      <c r="AN66" s="95">
        <f t="shared" si="577"/>
        <v>300000</v>
      </c>
      <c r="AO66" s="95">
        <f t="shared" si="577"/>
        <v>300000</v>
      </c>
      <c r="AP66" s="95">
        <f t="shared" si="577"/>
        <v>300000</v>
      </c>
      <c r="AQ66" s="95">
        <f t="shared" si="577"/>
        <v>300000</v>
      </c>
      <c r="AR66" s="95">
        <f t="shared" si="577"/>
        <v>300000</v>
      </c>
      <c r="AS66" s="95">
        <f t="shared" si="577"/>
        <v>300000</v>
      </c>
      <c r="AT66" s="95">
        <f t="shared" si="577"/>
        <v>300000</v>
      </c>
      <c r="AU66" s="95">
        <f t="shared" si="577"/>
        <v>300000</v>
      </c>
      <c r="AV66" s="95">
        <f t="shared" si="577"/>
        <v>300000</v>
      </c>
      <c r="AW66" s="95">
        <f t="shared" si="577"/>
        <v>300000</v>
      </c>
      <c r="AX66" s="95">
        <f t="shared" si="577"/>
        <v>300000</v>
      </c>
      <c r="AY66" s="95">
        <f t="shared" si="577"/>
        <v>300000</v>
      </c>
      <c r="AZ66" s="95">
        <f t="shared" si="577"/>
        <v>300000</v>
      </c>
      <c r="BA66" s="95">
        <f t="shared" si="577"/>
        <v>300000</v>
      </c>
      <c r="BB66" s="95">
        <f t="shared" si="577"/>
        <v>300000</v>
      </c>
      <c r="BC66" s="95">
        <f t="shared" si="577"/>
        <v>300000</v>
      </c>
      <c r="BD66" s="95">
        <f t="shared" si="577"/>
        <v>300000</v>
      </c>
      <c r="BE66" s="95">
        <f t="shared" si="577"/>
        <v>300000</v>
      </c>
      <c r="BF66" s="95">
        <f t="shared" si="577"/>
        <v>300000</v>
      </c>
      <c r="BG66" s="95">
        <f t="shared" si="577"/>
        <v>300000</v>
      </c>
      <c r="BH66" s="95">
        <f t="shared" si="577"/>
        <v>300000</v>
      </c>
      <c r="BI66" s="95">
        <f t="shared" si="577"/>
        <v>300000</v>
      </c>
      <c r="BJ66" s="95">
        <f t="shared" si="577"/>
        <v>300000</v>
      </c>
      <c r="BK66" s="95">
        <f t="shared" si="577"/>
        <v>300000</v>
      </c>
      <c r="BL66" s="95">
        <f t="shared" si="577"/>
        <v>300000</v>
      </c>
      <c r="BM66" s="95">
        <f t="shared" si="577"/>
        <v>300000</v>
      </c>
      <c r="BN66" s="95">
        <f t="shared" ref="BN66:DQ66" si="578">$B24*BO24</f>
        <v>300000</v>
      </c>
      <c r="BO66" s="95">
        <f t="shared" si="578"/>
        <v>300000</v>
      </c>
      <c r="BP66" s="95">
        <f t="shared" si="578"/>
        <v>300000</v>
      </c>
      <c r="BQ66" s="95">
        <f t="shared" si="578"/>
        <v>300000</v>
      </c>
      <c r="BR66" s="95">
        <f t="shared" si="578"/>
        <v>300000</v>
      </c>
      <c r="BS66" s="95">
        <f t="shared" si="578"/>
        <v>300000</v>
      </c>
      <c r="BT66" s="95">
        <f t="shared" si="578"/>
        <v>300000</v>
      </c>
      <c r="BU66" s="95">
        <f t="shared" si="578"/>
        <v>300000</v>
      </c>
      <c r="BV66" s="95">
        <f t="shared" si="578"/>
        <v>300000</v>
      </c>
      <c r="BW66" s="95">
        <f t="shared" si="578"/>
        <v>300000</v>
      </c>
      <c r="BX66" s="95">
        <f t="shared" si="578"/>
        <v>300000</v>
      </c>
      <c r="BY66" s="95">
        <f t="shared" si="578"/>
        <v>300000</v>
      </c>
      <c r="BZ66" s="95">
        <f t="shared" si="578"/>
        <v>300000</v>
      </c>
      <c r="CA66" s="95">
        <f t="shared" si="578"/>
        <v>300000</v>
      </c>
      <c r="CB66" s="95">
        <f t="shared" si="578"/>
        <v>300000</v>
      </c>
      <c r="CC66" s="95">
        <f t="shared" si="578"/>
        <v>300000</v>
      </c>
      <c r="CD66" s="95">
        <f t="shared" si="578"/>
        <v>300000</v>
      </c>
      <c r="CE66" s="95">
        <f t="shared" si="578"/>
        <v>300000</v>
      </c>
      <c r="CF66" s="95">
        <f t="shared" si="578"/>
        <v>300000</v>
      </c>
      <c r="CG66" s="95">
        <f t="shared" si="578"/>
        <v>300000</v>
      </c>
      <c r="CH66" s="95">
        <f t="shared" si="578"/>
        <v>300000</v>
      </c>
      <c r="CI66" s="95">
        <f t="shared" si="578"/>
        <v>300000</v>
      </c>
      <c r="CJ66" s="95">
        <f t="shared" si="578"/>
        <v>300000</v>
      </c>
      <c r="CK66" s="95">
        <f t="shared" si="578"/>
        <v>300000</v>
      </c>
      <c r="CL66" s="95">
        <f t="shared" si="578"/>
        <v>300000</v>
      </c>
      <c r="CM66" s="95">
        <f t="shared" si="578"/>
        <v>300000</v>
      </c>
      <c r="CN66" s="95">
        <f t="shared" si="578"/>
        <v>300000</v>
      </c>
      <c r="CO66" s="95">
        <f t="shared" si="578"/>
        <v>300000</v>
      </c>
      <c r="CP66" s="95">
        <f t="shared" si="578"/>
        <v>300000</v>
      </c>
      <c r="CQ66" s="95">
        <f t="shared" si="578"/>
        <v>300000</v>
      </c>
      <c r="CR66" s="95">
        <f t="shared" si="578"/>
        <v>300000</v>
      </c>
      <c r="CS66" s="95">
        <f t="shared" si="578"/>
        <v>300000</v>
      </c>
      <c r="CT66" s="95">
        <f t="shared" si="578"/>
        <v>300000</v>
      </c>
      <c r="CU66" s="95">
        <f t="shared" si="578"/>
        <v>300000</v>
      </c>
      <c r="CV66" s="95">
        <f t="shared" si="578"/>
        <v>300000</v>
      </c>
      <c r="CW66" s="95">
        <f t="shared" si="578"/>
        <v>300000</v>
      </c>
      <c r="CX66" s="95">
        <f t="shared" si="578"/>
        <v>300000</v>
      </c>
      <c r="CY66" s="95">
        <f t="shared" si="578"/>
        <v>300000</v>
      </c>
      <c r="CZ66" s="95">
        <f t="shared" si="578"/>
        <v>300000</v>
      </c>
      <c r="DA66" s="95">
        <f t="shared" si="578"/>
        <v>300000</v>
      </c>
      <c r="DB66" s="95">
        <f t="shared" si="578"/>
        <v>300000</v>
      </c>
      <c r="DC66" s="95">
        <f t="shared" si="578"/>
        <v>300000</v>
      </c>
      <c r="DD66" s="95">
        <f t="shared" si="578"/>
        <v>300000</v>
      </c>
      <c r="DE66" s="95">
        <f t="shared" si="578"/>
        <v>300000</v>
      </c>
      <c r="DF66" s="95">
        <f t="shared" si="578"/>
        <v>300000</v>
      </c>
      <c r="DG66" s="95">
        <f t="shared" si="578"/>
        <v>300000</v>
      </c>
      <c r="DH66" s="95">
        <f t="shared" si="578"/>
        <v>300000</v>
      </c>
      <c r="DI66" s="95">
        <f t="shared" si="578"/>
        <v>300000</v>
      </c>
      <c r="DJ66" s="95">
        <f t="shared" si="578"/>
        <v>300000</v>
      </c>
      <c r="DK66" s="95">
        <f t="shared" si="578"/>
        <v>300000</v>
      </c>
      <c r="DL66" s="95">
        <f t="shared" si="578"/>
        <v>300000</v>
      </c>
      <c r="DM66" s="95">
        <f t="shared" si="578"/>
        <v>300000</v>
      </c>
      <c r="DN66" s="95">
        <f t="shared" si="578"/>
        <v>300000</v>
      </c>
      <c r="DO66" s="95">
        <f t="shared" si="578"/>
        <v>300000</v>
      </c>
      <c r="DP66" s="95">
        <f t="shared" si="578"/>
        <v>300000</v>
      </c>
      <c r="DQ66" s="96">
        <f t="shared" si="578"/>
        <v>300000</v>
      </c>
    </row>
    <row r="67" spans="1:121" ht="18" customHeight="1" x14ac:dyDescent="0.3">
      <c r="A67" s="94" t="s">
        <v>97</v>
      </c>
      <c r="B67" s="95">
        <f t="shared" ref="B67:BM67" si="579">$B25*C25</f>
        <v>75000</v>
      </c>
      <c r="C67" s="95">
        <f t="shared" si="579"/>
        <v>75000</v>
      </c>
      <c r="D67" s="95">
        <f t="shared" si="579"/>
        <v>75000</v>
      </c>
      <c r="E67" s="95">
        <f t="shared" si="579"/>
        <v>75000</v>
      </c>
      <c r="F67" s="95">
        <f t="shared" si="579"/>
        <v>75000</v>
      </c>
      <c r="G67" s="95">
        <f t="shared" si="579"/>
        <v>75000</v>
      </c>
      <c r="H67" s="95">
        <f t="shared" si="579"/>
        <v>75000</v>
      </c>
      <c r="I67" s="95">
        <f t="shared" si="579"/>
        <v>75000</v>
      </c>
      <c r="J67" s="95">
        <f t="shared" si="579"/>
        <v>75000</v>
      </c>
      <c r="K67" s="95">
        <f t="shared" si="579"/>
        <v>75000</v>
      </c>
      <c r="L67" s="95">
        <f t="shared" si="579"/>
        <v>75000</v>
      </c>
      <c r="M67" s="95">
        <f t="shared" si="579"/>
        <v>75000</v>
      </c>
      <c r="N67" s="95">
        <f t="shared" si="579"/>
        <v>150000</v>
      </c>
      <c r="O67" s="95">
        <f t="shared" si="579"/>
        <v>150000</v>
      </c>
      <c r="P67" s="95">
        <f t="shared" si="579"/>
        <v>150000</v>
      </c>
      <c r="Q67" s="95">
        <f t="shared" si="579"/>
        <v>150000</v>
      </c>
      <c r="R67" s="95">
        <f t="shared" si="579"/>
        <v>150000</v>
      </c>
      <c r="S67" s="95">
        <f t="shared" si="579"/>
        <v>150000</v>
      </c>
      <c r="T67" s="95">
        <f t="shared" si="579"/>
        <v>150000</v>
      </c>
      <c r="U67" s="95">
        <f t="shared" si="579"/>
        <v>150000</v>
      </c>
      <c r="V67" s="95">
        <f t="shared" si="579"/>
        <v>150000</v>
      </c>
      <c r="W67" s="95">
        <f t="shared" si="579"/>
        <v>150000</v>
      </c>
      <c r="X67" s="95">
        <f t="shared" si="579"/>
        <v>150000</v>
      </c>
      <c r="Y67" s="95">
        <f t="shared" si="579"/>
        <v>150000</v>
      </c>
      <c r="Z67" s="95">
        <f t="shared" si="579"/>
        <v>225000</v>
      </c>
      <c r="AA67" s="95">
        <f t="shared" si="579"/>
        <v>225000</v>
      </c>
      <c r="AB67" s="95">
        <f t="shared" si="579"/>
        <v>225000</v>
      </c>
      <c r="AC67" s="95">
        <f t="shared" si="579"/>
        <v>225000</v>
      </c>
      <c r="AD67" s="95">
        <f t="shared" si="579"/>
        <v>225000</v>
      </c>
      <c r="AE67" s="95">
        <f t="shared" si="579"/>
        <v>225000</v>
      </c>
      <c r="AF67" s="95">
        <f t="shared" si="579"/>
        <v>225000</v>
      </c>
      <c r="AG67" s="95">
        <f t="shared" si="579"/>
        <v>225000</v>
      </c>
      <c r="AH67" s="95">
        <f t="shared" si="579"/>
        <v>225000</v>
      </c>
      <c r="AI67" s="95">
        <f t="shared" si="579"/>
        <v>225000</v>
      </c>
      <c r="AJ67" s="95">
        <f t="shared" si="579"/>
        <v>225000</v>
      </c>
      <c r="AK67" s="95">
        <f t="shared" si="579"/>
        <v>225000</v>
      </c>
      <c r="AL67" s="95">
        <f t="shared" si="579"/>
        <v>300000</v>
      </c>
      <c r="AM67" s="95">
        <f t="shared" si="579"/>
        <v>300000</v>
      </c>
      <c r="AN67" s="95">
        <f t="shared" si="579"/>
        <v>300000</v>
      </c>
      <c r="AO67" s="95">
        <f t="shared" si="579"/>
        <v>300000</v>
      </c>
      <c r="AP67" s="95">
        <f t="shared" si="579"/>
        <v>300000</v>
      </c>
      <c r="AQ67" s="95">
        <f t="shared" si="579"/>
        <v>300000</v>
      </c>
      <c r="AR67" s="95">
        <f t="shared" si="579"/>
        <v>300000</v>
      </c>
      <c r="AS67" s="95">
        <f t="shared" si="579"/>
        <v>300000</v>
      </c>
      <c r="AT67" s="95">
        <f t="shared" si="579"/>
        <v>300000</v>
      </c>
      <c r="AU67" s="95">
        <f t="shared" si="579"/>
        <v>300000</v>
      </c>
      <c r="AV67" s="95">
        <f t="shared" si="579"/>
        <v>300000</v>
      </c>
      <c r="AW67" s="95">
        <f t="shared" si="579"/>
        <v>300000</v>
      </c>
      <c r="AX67" s="95">
        <f t="shared" si="579"/>
        <v>375000</v>
      </c>
      <c r="AY67" s="95">
        <f t="shared" si="579"/>
        <v>375000</v>
      </c>
      <c r="AZ67" s="95">
        <f t="shared" si="579"/>
        <v>375000</v>
      </c>
      <c r="BA67" s="95">
        <f t="shared" si="579"/>
        <v>375000</v>
      </c>
      <c r="BB67" s="95">
        <f t="shared" si="579"/>
        <v>375000</v>
      </c>
      <c r="BC67" s="95">
        <f t="shared" si="579"/>
        <v>375000</v>
      </c>
      <c r="BD67" s="95">
        <f t="shared" si="579"/>
        <v>375000</v>
      </c>
      <c r="BE67" s="95">
        <f t="shared" si="579"/>
        <v>375000</v>
      </c>
      <c r="BF67" s="95">
        <f t="shared" si="579"/>
        <v>375000</v>
      </c>
      <c r="BG67" s="95">
        <f t="shared" si="579"/>
        <v>375000</v>
      </c>
      <c r="BH67" s="95">
        <f t="shared" si="579"/>
        <v>375000</v>
      </c>
      <c r="BI67" s="95">
        <f t="shared" si="579"/>
        <v>375000</v>
      </c>
      <c r="BJ67" s="95">
        <f t="shared" si="579"/>
        <v>375000</v>
      </c>
      <c r="BK67" s="95">
        <f t="shared" si="579"/>
        <v>375000</v>
      </c>
      <c r="BL67" s="95">
        <f t="shared" si="579"/>
        <v>375000</v>
      </c>
      <c r="BM67" s="95">
        <f t="shared" si="579"/>
        <v>375000</v>
      </c>
      <c r="BN67" s="95">
        <f t="shared" ref="BN67:DQ67" si="580">$B25*BO25</f>
        <v>375000</v>
      </c>
      <c r="BO67" s="95">
        <f t="shared" si="580"/>
        <v>375000</v>
      </c>
      <c r="BP67" s="95">
        <f t="shared" si="580"/>
        <v>375000</v>
      </c>
      <c r="BQ67" s="95">
        <f t="shared" si="580"/>
        <v>375000</v>
      </c>
      <c r="BR67" s="95">
        <f t="shared" si="580"/>
        <v>375000</v>
      </c>
      <c r="BS67" s="95">
        <f t="shared" si="580"/>
        <v>375000</v>
      </c>
      <c r="BT67" s="95">
        <f t="shared" si="580"/>
        <v>375000</v>
      </c>
      <c r="BU67" s="95">
        <f t="shared" si="580"/>
        <v>375000</v>
      </c>
      <c r="BV67" s="95">
        <f t="shared" si="580"/>
        <v>375000</v>
      </c>
      <c r="BW67" s="95">
        <f t="shared" si="580"/>
        <v>375000</v>
      </c>
      <c r="BX67" s="95">
        <f t="shared" si="580"/>
        <v>375000</v>
      </c>
      <c r="BY67" s="95">
        <f t="shared" si="580"/>
        <v>375000</v>
      </c>
      <c r="BZ67" s="95">
        <f t="shared" si="580"/>
        <v>375000</v>
      </c>
      <c r="CA67" s="95">
        <f t="shared" si="580"/>
        <v>375000</v>
      </c>
      <c r="CB67" s="95">
        <f t="shared" si="580"/>
        <v>375000</v>
      </c>
      <c r="CC67" s="95">
        <f t="shared" si="580"/>
        <v>375000</v>
      </c>
      <c r="CD67" s="95">
        <f t="shared" si="580"/>
        <v>375000</v>
      </c>
      <c r="CE67" s="95">
        <f t="shared" si="580"/>
        <v>375000</v>
      </c>
      <c r="CF67" s="95">
        <f t="shared" si="580"/>
        <v>375000</v>
      </c>
      <c r="CG67" s="95">
        <f t="shared" si="580"/>
        <v>375000</v>
      </c>
      <c r="CH67" s="95">
        <f t="shared" si="580"/>
        <v>375000</v>
      </c>
      <c r="CI67" s="95">
        <f t="shared" si="580"/>
        <v>375000</v>
      </c>
      <c r="CJ67" s="95">
        <f t="shared" si="580"/>
        <v>375000</v>
      </c>
      <c r="CK67" s="95">
        <f t="shared" si="580"/>
        <v>375000</v>
      </c>
      <c r="CL67" s="95">
        <f t="shared" si="580"/>
        <v>375000</v>
      </c>
      <c r="CM67" s="95">
        <f t="shared" si="580"/>
        <v>375000</v>
      </c>
      <c r="CN67" s="95">
        <f t="shared" si="580"/>
        <v>375000</v>
      </c>
      <c r="CO67" s="95">
        <f t="shared" si="580"/>
        <v>375000</v>
      </c>
      <c r="CP67" s="95">
        <f t="shared" si="580"/>
        <v>375000</v>
      </c>
      <c r="CQ67" s="95">
        <f t="shared" si="580"/>
        <v>375000</v>
      </c>
      <c r="CR67" s="95">
        <f t="shared" si="580"/>
        <v>375000</v>
      </c>
      <c r="CS67" s="95">
        <f t="shared" si="580"/>
        <v>375000</v>
      </c>
      <c r="CT67" s="95">
        <f t="shared" si="580"/>
        <v>375000</v>
      </c>
      <c r="CU67" s="95">
        <f t="shared" si="580"/>
        <v>375000</v>
      </c>
      <c r="CV67" s="95">
        <f t="shared" si="580"/>
        <v>375000</v>
      </c>
      <c r="CW67" s="95">
        <f t="shared" si="580"/>
        <v>375000</v>
      </c>
      <c r="CX67" s="95">
        <f t="shared" si="580"/>
        <v>375000</v>
      </c>
      <c r="CY67" s="95">
        <f t="shared" si="580"/>
        <v>375000</v>
      </c>
      <c r="CZ67" s="95">
        <f t="shared" si="580"/>
        <v>375000</v>
      </c>
      <c r="DA67" s="95">
        <f t="shared" si="580"/>
        <v>375000</v>
      </c>
      <c r="DB67" s="95">
        <f t="shared" si="580"/>
        <v>375000</v>
      </c>
      <c r="DC67" s="95">
        <f t="shared" si="580"/>
        <v>375000</v>
      </c>
      <c r="DD67" s="95">
        <f t="shared" si="580"/>
        <v>375000</v>
      </c>
      <c r="DE67" s="95">
        <f t="shared" si="580"/>
        <v>375000</v>
      </c>
      <c r="DF67" s="95">
        <f t="shared" si="580"/>
        <v>375000</v>
      </c>
      <c r="DG67" s="95">
        <f t="shared" si="580"/>
        <v>375000</v>
      </c>
      <c r="DH67" s="95">
        <f t="shared" si="580"/>
        <v>375000</v>
      </c>
      <c r="DI67" s="95">
        <f t="shared" si="580"/>
        <v>375000</v>
      </c>
      <c r="DJ67" s="95">
        <f t="shared" si="580"/>
        <v>375000</v>
      </c>
      <c r="DK67" s="95">
        <f t="shared" si="580"/>
        <v>375000</v>
      </c>
      <c r="DL67" s="95">
        <f t="shared" si="580"/>
        <v>375000</v>
      </c>
      <c r="DM67" s="95">
        <f t="shared" si="580"/>
        <v>375000</v>
      </c>
      <c r="DN67" s="95">
        <f t="shared" si="580"/>
        <v>375000</v>
      </c>
      <c r="DO67" s="95">
        <f t="shared" si="580"/>
        <v>375000</v>
      </c>
      <c r="DP67" s="95">
        <f t="shared" si="580"/>
        <v>375000</v>
      </c>
      <c r="DQ67" s="96">
        <f t="shared" si="580"/>
        <v>375000</v>
      </c>
    </row>
    <row r="68" spans="1:121" s="7" customFormat="1" ht="18" customHeight="1" x14ac:dyDescent="0.3">
      <c r="A68" s="41" t="s">
        <v>98</v>
      </c>
      <c r="B68" s="42">
        <f t="shared" ref="B68" si="581">SUM(B69:B72)</f>
        <v>380000</v>
      </c>
      <c r="C68" s="42">
        <f t="shared" ref="C68" si="582">SUM(C69:C72)</f>
        <v>380000</v>
      </c>
      <c r="D68" s="42">
        <f t="shared" ref="D68" si="583">SUM(D69:D72)</f>
        <v>380000</v>
      </c>
      <c r="E68" s="42">
        <f t="shared" ref="E68" si="584">SUM(E69:E72)</f>
        <v>380000</v>
      </c>
      <c r="F68" s="42">
        <f t="shared" ref="F68" si="585">SUM(F69:F72)</f>
        <v>380000</v>
      </c>
      <c r="G68" s="42">
        <f t="shared" ref="G68" si="586">SUM(G69:G72)</f>
        <v>380000</v>
      </c>
      <c r="H68" s="42">
        <f t="shared" ref="H68" si="587">SUM(H69:H72)</f>
        <v>380000</v>
      </c>
      <c r="I68" s="42">
        <f t="shared" ref="I68" si="588">SUM(I69:I72)</f>
        <v>380000</v>
      </c>
      <c r="J68" s="42">
        <f t="shared" ref="J68" si="589">SUM(J69:J72)</f>
        <v>380000</v>
      </c>
      <c r="K68" s="42">
        <f t="shared" ref="K68" si="590">SUM(K69:K72)</f>
        <v>380000</v>
      </c>
      <c r="L68" s="42">
        <f t="shared" ref="L68" si="591">SUM(L69:L72)</f>
        <v>380000</v>
      </c>
      <c r="M68" s="42">
        <f t="shared" ref="M68" si="592">SUM(M69:M72)</f>
        <v>380000</v>
      </c>
      <c r="N68" s="42">
        <f t="shared" ref="N68" si="593">SUM(N69:N72)</f>
        <v>380000</v>
      </c>
      <c r="O68" s="42">
        <f t="shared" ref="O68" si="594">SUM(O69:O72)</f>
        <v>380000</v>
      </c>
      <c r="P68" s="42">
        <f t="shared" ref="P68" si="595">SUM(P69:P72)</f>
        <v>440000</v>
      </c>
      <c r="Q68" s="42">
        <f t="shared" ref="Q68" si="596">SUM(Q69:Q72)</f>
        <v>440000</v>
      </c>
      <c r="R68" s="42">
        <f t="shared" ref="R68" si="597">SUM(R69:R72)</f>
        <v>440000</v>
      </c>
      <c r="S68" s="42">
        <f t="shared" ref="S68" si="598">SUM(S69:S72)</f>
        <v>440000</v>
      </c>
      <c r="T68" s="42">
        <f t="shared" ref="T68" si="599">SUM(T69:T72)</f>
        <v>440000</v>
      </c>
      <c r="U68" s="42">
        <f t="shared" ref="U68" si="600">SUM(U69:U72)</f>
        <v>440000</v>
      </c>
      <c r="V68" s="42">
        <f t="shared" ref="V68" si="601">SUM(V69:V72)</f>
        <v>440000</v>
      </c>
      <c r="W68" s="42">
        <f t="shared" ref="W68" si="602">SUM(W69:W72)</f>
        <v>440000</v>
      </c>
      <c r="X68" s="42">
        <f t="shared" ref="X68" si="603">SUM(X69:X72)</f>
        <v>440000</v>
      </c>
      <c r="Y68" s="42">
        <f t="shared" ref="Y68" si="604">SUM(Y69:Y72)</f>
        <v>440000</v>
      </c>
      <c r="Z68" s="42">
        <f t="shared" ref="Z68" si="605">SUM(Z69:Z72)</f>
        <v>520000</v>
      </c>
      <c r="AA68" s="42">
        <f t="shared" ref="AA68" si="606">SUM(AA69:AA72)</f>
        <v>520000</v>
      </c>
      <c r="AB68" s="42">
        <f t="shared" ref="AB68" si="607">SUM(AB69:AB72)</f>
        <v>595000</v>
      </c>
      <c r="AC68" s="42">
        <f t="shared" ref="AC68" si="608">SUM(AC69:AC72)</f>
        <v>595000</v>
      </c>
      <c r="AD68" s="42">
        <f t="shared" ref="AD68" si="609">SUM(AD69:AD72)</f>
        <v>595000</v>
      </c>
      <c r="AE68" s="42">
        <f t="shared" ref="AE68" si="610">SUM(AE69:AE72)</f>
        <v>595000</v>
      </c>
      <c r="AF68" s="42">
        <f t="shared" ref="AF68" si="611">SUM(AF69:AF72)</f>
        <v>595000</v>
      </c>
      <c r="AG68" s="42">
        <f t="shared" ref="AG68" si="612">SUM(AG69:AG72)</f>
        <v>595000</v>
      </c>
      <c r="AH68" s="42">
        <f t="shared" ref="AH68" si="613">SUM(AH69:AH72)</f>
        <v>595000</v>
      </c>
      <c r="AI68" s="42">
        <f t="shared" ref="AI68" si="614">SUM(AI69:AI72)</f>
        <v>595000</v>
      </c>
      <c r="AJ68" s="42">
        <f t="shared" ref="AJ68" si="615">SUM(AJ69:AJ72)</f>
        <v>595000</v>
      </c>
      <c r="AK68" s="42">
        <f t="shared" ref="AK68" si="616">SUM(AK69:AK72)</f>
        <v>595000</v>
      </c>
      <c r="AL68" s="42">
        <f t="shared" ref="AL68" si="617">SUM(AL69:AL72)</f>
        <v>595000</v>
      </c>
      <c r="AM68" s="42">
        <f t="shared" ref="AM68" si="618">SUM(AM69:AM72)</f>
        <v>595000</v>
      </c>
      <c r="AN68" s="42">
        <f t="shared" ref="AN68" si="619">SUM(AN69:AN72)</f>
        <v>595000</v>
      </c>
      <c r="AO68" s="42">
        <f t="shared" ref="AO68" si="620">SUM(AO69:AO72)</f>
        <v>595000</v>
      </c>
      <c r="AP68" s="42">
        <f t="shared" ref="AP68" si="621">SUM(AP69:AP72)</f>
        <v>595000</v>
      </c>
      <c r="AQ68" s="42">
        <f t="shared" ref="AQ68" si="622">SUM(AQ69:AQ72)</f>
        <v>595000</v>
      </c>
      <c r="AR68" s="42">
        <f t="shared" ref="AR68" si="623">SUM(AR69:AR72)</f>
        <v>595000</v>
      </c>
      <c r="AS68" s="42">
        <f t="shared" ref="AS68" si="624">SUM(AS69:AS72)</f>
        <v>595000</v>
      </c>
      <c r="AT68" s="42">
        <f t="shared" ref="AT68" si="625">SUM(AT69:AT72)</f>
        <v>595000</v>
      </c>
      <c r="AU68" s="42">
        <f t="shared" ref="AU68" si="626">SUM(AU69:AU72)</f>
        <v>595000</v>
      </c>
      <c r="AV68" s="42">
        <f t="shared" ref="AV68" si="627">SUM(AV69:AV72)</f>
        <v>595000</v>
      </c>
      <c r="AW68" s="42">
        <f t="shared" ref="AW68" si="628">SUM(AW69:AW72)</f>
        <v>595000</v>
      </c>
      <c r="AX68" s="42">
        <f t="shared" ref="AX68" si="629">SUM(AX69:AX72)</f>
        <v>675000</v>
      </c>
      <c r="AY68" s="42">
        <f t="shared" ref="AY68" si="630">SUM(AY69:AY72)</f>
        <v>675000</v>
      </c>
      <c r="AZ68" s="42">
        <f t="shared" ref="AZ68" si="631">SUM(AZ69:AZ72)</f>
        <v>675000</v>
      </c>
      <c r="BA68" s="42">
        <f t="shared" ref="BA68" si="632">SUM(BA69:BA72)</f>
        <v>675000</v>
      </c>
      <c r="BB68" s="42">
        <f t="shared" ref="BB68" si="633">SUM(BB69:BB72)</f>
        <v>675000</v>
      </c>
      <c r="BC68" s="42">
        <f t="shared" ref="BC68" si="634">SUM(BC69:BC72)</f>
        <v>675000</v>
      </c>
      <c r="BD68" s="42">
        <f t="shared" ref="BD68" si="635">SUM(BD69:BD72)</f>
        <v>675000</v>
      </c>
      <c r="BE68" s="42">
        <f t="shared" ref="BE68" si="636">SUM(BE69:BE72)</f>
        <v>675000</v>
      </c>
      <c r="BF68" s="42">
        <f t="shared" ref="BF68" si="637">SUM(BF69:BF72)</f>
        <v>675000</v>
      </c>
      <c r="BG68" s="42">
        <f t="shared" ref="BG68" si="638">SUM(BG69:BG72)</f>
        <v>675000</v>
      </c>
      <c r="BH68" s="42">
        <f t="shared" ref="BH68" si="639">SUM(BH69:BH72)</f>
        <v>675000</v>
      </c>
      <c r="BI68" s="42">
        <f t="shared" ref="BI68" si="640">SUM(BI69:BI72)</f>
        <v>675000</v>
      </c>
      <c r="BJ68" s="42">
        <f t="shared" ref="BJ68" si="641">SUM(BJ69:BJ72)</f>
        <v>675000</v>
      </c>
      <c r="BK68" s="42">
        <f t="shared" ref="BK68" si="642">SUM(BK69:BK72)</f>
        <v>675000</v>
      </c>
      <c r="BL68" s="42">
        <f t="shared" ref="BL68" si="643">SUM(BL69:BL72)</f>
        <v>675000</v>
      </c>
      <c r="BM68" s="42">
        <f t="shared" ref="BM68" si="644">SUM(BM69:BM72)</f>
        <v>675000</v>
      </c>
      <c r="BN68" s="42">
        <f t="shared" ref="BN68" si="645">SUM(BN69:BN72)</f>
        <v>675000</v>
      </c>
      <c r="BO68" s="42">
        <f t="shared" ref="BO68" si="646">SUM(BO69:BO72)</f>
        <v>675000</v>
      </c>
      <c r="BP68" s="42">
        <f t="shared" ref="BP68" si="647">SUM(BP69:BP72)</f>
        <v>675000</v>
      </c>
      <c r="BQ68" s="42">
        <f t="shared" ref="BQ68" si="648">SUM(BQ69:BQ72)</f>
        <v>675000</v>
      </c>
      <c r="BR68" s="42">
        <f t="shared" ref="BR68" si="649">SUM(BR69:BR72)</f>
        <v>675000</v>
      </c>
      <c r="BS68" s="42">
        <f t="shared" ref="BS68" si="650">SUM(BS69:BS72)</f>
        <v>675000</v>
      </c>
      <c r="BT68" s="42">
        <f t="shared" ref="BT68" si="651">SUM(BT69:BT72)</f>
        <v>675000</v>
      </c>
      <c r="BU68" s="42">
        <f t="shared" ref="BU68" si="652">SUM(BU69:BU72)</f>
        <v>675000</v>
      </c>
      <c r="BV68" s="42">
        <f t="shared" ref="BV68" si="653">SUM(BV69:BV72)</f>
        <v>675000</v>
      </c>
      <c r="BW68" s="42">
        <f t="shared" ref="BW68" si="654">SUM(BW69:BW72)</f>
        <v>675000</v>
      </c>
      <c r="BX68" s="42">
        <f t="shared" ref="BX68" si="655">SUM(BX69:BX72)</f>
        <v>675000</v>
      </c>
      <c r="BY68" s="42">
        <f t="shared" ref="BY68" si="656">SUM(BY69:BY72)</f>
        <v>675000</v>
      </c>
      <c r="BZ68" s="42">
        <f t="shared" ref="BZ68" si="657">SUM(BZ69:BZ72)</f>
        <v>675000</v>
      </c>
      <c r="CA68" s="42">
        <f t="shared" ref="CA68" si="658">SUM(CA69:CA72)</f>
        <v>675000</v>
      </c>
      <c r="CB68" s="42">
        <f t="shared" ref="CB68" si="659">SUM(CB69:CB72)</f>
        <v>675000</v>
      </c>
      <c r="CC68" s="42">
        <f t="shared" ref="CC68" si="660">SUM(CC69:CC72)</f>
        <v>675000</v>
      </c>
      <c r="CD68" s="42">
        <f t="shared" ref="CD68" si="661">SUM(CD69:CD72)</f>
        <v>675000</v>
      </c>
      <c r="CE68" s="42">
        <f t="shared" ref="CE68" si="662">SUM(CE69:CE72)</f>
        <v>675000</v>
      </c>
      <c r="CF68" s="42">
        <f t="shared" ref="CF68" si="663">SUM(CF69:CF72)</f>
        <v>675000</v>
      </c>
      <c r="CG68" s="42">
        <f t="shared" ref="CG68" si="664">SUM(CG69:CG72)</f>
        <v>675000</v>
      </c>
      <c r="CH68" s="42">
        <f t="shared" ref="CH68" si="665">SUM(CH69:CH72)</f>
        <v>675000</v>
      </c>
      <c r="CI68" s="42">
        <f t="shared" ref="CI68" si="666">SUM(CI69:CI72)</f>
        <v>675000</v>
      </c>
      <c r="CJ68" s="42">
        <f t="shared" ref="CJ68" si="667">SUM(CJ69:CJ72)</f>
        <v>675000</v>
      </c>
      <c r="CK68" s="42">
        <f t="shared" ref="CK68" si="668">SUM(CK69:CK72)</f>
        <v>675000</v>
      </c>
      <c r="CL68" s="42">
        <f t="shared" ref="CL68" si="669">SUM(CL69:CL72)</f>
        <v>675000</v>
      </c>
      <c r="CM68" s="42">
        <f t="shared" ref="CM68" si="670">SUM(CM69:CM72)</f>
        <v>675000</v>
      </c>
      <c r="CN68" s="42">
        <f t="shared" ref="CN68" si="671">SUM(CN69:CN72)</f>
        <v>675000</v>
      </c>
      <c r="CO68" s="42">
        <f t="shared" ref="CO68" si="672">SUM(CO69:CO72)</f>
        <v>675000</v>
      </c>
      <c r="CP68" s="42">
        <f t="shared" ref="CP68" si="673">SUM(CP69:CP72)</f>
        <v>675000</v>
      </c>
      <c r="CQ68" s="42">
        <f t="shared" ref="CQ68" si="674">SUM(CQ69:CQ72)</f>
        <v>675000</v>
      </c>
      <c r="CR68" s="42">
        <f t="shared" ref="CR68" si="675">SUM(CR69:CR72)</f>
        <v>675000</v>
      </c>
      <c r="CS68" s="42">
        <f t="shared" ref="CS68" si="676">SUM(CS69:CS72)</f>
        <v>675000</v>
      </c>
      <c r="CT68" s="42">
        <f t="shared" ref="CT68" si="677">SUM(CT69:CT72)</f>
        <v>675000</v>
      </c>
      <c r="CU68" s="42">
        <f t="shared" ref="CU68" si="678">SUM(CU69:CU72)</f>
        <v>675000</v>
      </c>
      <c r="CV68" s="42">
        <f t="shared" ref="CV68" si="679">SUM(CV69:CV72)</f>
        <v>675000</v>
      </c>
      <c r="CW68" s="42">
        <f t="shared" ref="CW68" si="680">SUM(CW69:CW72)</f>
        <v>675000</v>
      </c>
      <c r="CX68" s="42">
        <f t="shared" ref="CX68" si="681">SUM(CX69:CX72)</f>
        <v>675000</v>
      </c>
      <c r="CY68" s="42">
        <f t="shared" ref="CY68" si="682">SUM(CY69:CY72)</f>
        <v>675000</v>
      </c>
      <c r="CZ68" s="42">
        <f t="shared" ref="CZ68" si="683">SUM(CZ69:CZ72)</f>
        <v>675000</v>
      </c>
      <c r="DA68" s="42">
        <f t="shared" ref="DA68" si="684">SUM(DA69:DA72)</f>
        <v>675000</v>
      </c>
      <c r="DB68" s="42">
        <f t="shared" ref="DB68" si="685">SUM(DB69:DB72)</f>
        <v>675000</v>
      </c>
      <c r="DC68" s="42">
        <f t="shared" ref="DC68" si="686">SUM(DC69:DC72)</f>
        <v>675000</v>
      </c>
      <c r="DD68" s="42">
        <f t="shared" ref="DD68" si="687">SUM(DD69:DD72)</f>
        <v>675000</v>
      </c>
      <c r="DE68" s="42">
        <f t="shared" ref="DE68" si="688">SUM(DE69:DE72)</f>
        <v>675000</v>
      </c>
      <c r="DF68" s="42">
        <f t="shared" ref="DF68" si="689">SUM(DF69:DF72)</f>
        <v>675000</v>
      </c>
      <c r="DG68" s="42">
        <f t="shared" ref="DG68" si="690">SUM(DG69:DG72)</f>
        <v>675000</v>
      </c>
      <c r="DH68" s="42">
        <f t="shared" ref="DH68" si="691">SUM(DH69:DH72)</f>
        <v>675000</v>
      </c>
      <c r="DI68" s="42">
        <f t="shared" ref="DI68" si="692">SUM(DI69:DI72)</f>
        <v>675000</v>
      </c>
      <c r="DJ68" s="42">
        <f t="shared" ref="DJ68" si="693">SUM(DJ69:DJ72)</f>
        <v>675000</v>
      </c>
      <c r="DK68" s="42">
        <f t="shared" ref="DK68" si="694">SUM(DK69:DK72)</f>
        <v>675000</v>
      </c>
      <c r="DL68" s="42">
        <f t="shared" ref="DL68" si="695">SUM(DL69:DL72)</f>
        <v>675000</v>
      </c>
      <c r="DM68" s="42">
        <f t="shared" ref="DM68" si="696">SUM(DM69:DM72)</f>
        <v>675000</v>
      </c>
      <c r="DN68" s="42">
        <f t="shared" ref="DN68" si="697">SUM(DN69:DN72)</f>
        <v>675000</v>
      </c>
      <c r="DO68" s="42">
        <f t="shared" ref="DO68" si="698">SUM(DO69:DO72)</f>
        <v>675000</v>
      </c>
      <c r="DP68" s="42">
        <f t="shared" ref="DP68" si="699">SUM(DP69:DP72)</f>
        <v>675000</v>
      </c>
      <c r="DQ68" s="43">
        <f>SUM(DQ69:DQ72)</f>
        <v>675000</v>
      </c>
    </row>
    <row r="69" spans="1:121" ht="18" customHeight="1" x14ac:dyDescent="0.3">
      <c r="A69" s="94" t="s">
        <v>99</v>
      </c>
      <c r="B69" s="95">
        <f t="shared" ref="B69:BM69" si="700">$B27*C27</f>
        <v>300000</v>
      </c>
      <c r="C69" s="95">
        <f t="shared" si="700"/>
        <v>300000</v>
      </c>
      <c r="D69" s="95">
        <f t="shared" si="700"/>
        <v>300000</v>
      </c>
      <c r="E69" s="95">
        <f t="shared" si="700"/>
        <v>300000</v>
      </c>
      <c r="F69" s="95">
        <f t="shared" si="700"/>
        <v>300000</v>
      </c>
      <c r="G69" s="95">
        <f t="shared" si="700"/>
        <v>300000</v>
      </c>
      <c r="H69" s="95">
        <f t="shared" si="700"/>
        <v>300000</v>
      </c>
      <c r="I69" s="95">
        <f t="shared" si="700"/>
        <v>300000</v>
      </c>
      <c r="J69" s="95">
        <f t="shared" si="700"/>
        <v>300000</v>
      </c>
      <c r="K69" s="95">
        <f t="shared" si="700"/>
        <v>300000</v>
      </c>
      <c r="L69" s="95">
        <f t="shared" si="700"/>
        <v>300000</v>
      </c>
      <c r="M69" s="95">
        <f t="shared" si="700"/>
        <v>300000</v>
      </c>
      <c r="N69" s="95">
        <f t="shared" si="700"/>
        <v>300000</v>
      </c>
      <c r="O69" s="95">
        <f t="shared" si="700"/>
        <v>300000</v>
      </c>
      <c r="P69" s="95">
        <f t="shared" si="700"/>
        <v>300000</v>
      </c>
      <c r="Q69" s="95">
        <f t="shared" si="700"/>
        <v>300000</v>
      </c>
      <c r="R69" s="95">
        <f t="shared" si="700"/>
        <v>300000</v>
      </c>
      <c r="S69" s="95">
        <f t="shared" si="700"/>
        <v>300000</v>
      </c>
      <c r="T69" s="95">
        <f t="shared" si="700"/>
        <v>300000</v>
      </c>
      <c r="U69" s="95">
        <f t="shared" si="700"/>
        <v>300000</v>
      </c>
      <c r="V69" s="95">
        <f t="shared" si="700"/>
        <v>300000</v>
      </c>
      <c r="W69" s="95">
        <f t="shared" si="700"/>
        <v>300000</v>
      </c>
      <c r="X69" s="95">
        <f t="shared" si="700"/>
        <v>300000</v>
      </c>
      <c r="Y69" s="95">
        <f t="shared" si="700"/>
        <v>300000</v>
      </c>
      <c r="Z69" s="95">
        <f t="shared" si="700"/>
        <v>300000</v>
      </c>
      <c r="AA69" s="95">
        <f t="shared" si="700"/>
        <v>300000</v>
      </c>
      <c r="AB69" s="95">
        <f t="shared" si="700"/>
        <v>300000</v>
      </c>
      <c r="AC69" s="95">
        <f t="shared" si="700"/>
        <v>300000</v>
      </c>
      <c r="AD69" s="95">
        <f t="shared" si="700"/>
        <v>300000</v>
      </c>
      <c r="AE69" s="95">
        <f t="shared" si="700"/>
        <v>300000</v>
      </c>
      <c r="AF69" s="95">
        <f t="shared" si="700"/>
        <v>300000</v>
      </c>
      <c r="AG69" s="95">
        <f t="shared" si="700"/>
        <v>300000</v>
      </c>
      <c r="AH69" s="95">
        <f t="shared" si="700"/>
        <v>300000</v>
      </c>
      <c r="AI69" s="95">
        <f t="shared" si="700"/>
        <v>300000</v>
      </c>
      <c r="AJ69" s="95">
        <f t="shared" si="700"/>
        <v>300000</v>
      </c>
      <c r="AK69" s="95">
        <f t="shared" si="700"/>
        <v>300000</v>
      </c>
      <c r="AL69" s="95">
        <f t="shared" si="700"/>
        <v>300000</v>
      </c>
      <c r="AM69" s="95">
        <f t="shared" si="700"/>
        <v>300000</v>
      </c>
      <c r="AN69" s="95">
        <f t="shared" si="700"/>
        <v>300000</v>
      </c>
      <c r="AO69" s="95">
        <f t="shared" si="700"/>
        <v>300000</v>
      </c>
      <c r="AP69" s="95">
        <f t="shared" si="700"/>
        <v>300000</v>
      </c>
      <c r="AQ69" s="95">
        <f t="shared" si="700"/>
        <v>300000</v>
      </c>
      <c r="AR69" s="95">
        <f t="shared" si="700"/>
        <v>300000</v>
      </c>
      <c r="AS69" s="95">
        <f t="shared" si="700"/>
        <v>300000</v>
      </c>
      <c r="AT69" s="95">
        <f t="shared" si="700"/>
        <v>300000</v>
      </c>
      <c r="AU69" s="95">
        <f t="shared" si="700"/>
        <v>300000</v>
      </c>
      <c r="AV69" s="95">
        <f t="shared" si="700"/>
        <v>300000</v>
      </c>
      <c r="AW69" s="95">
        <f t="shared" si="700"/>
        <v>300000</v>
      </c>
      <c r="AX69" s="95">
        <f t="shared" si="700"/>
        <v>300000</v>
      </c>
      <c r="AY69" s="95">
        <f t="shared" si="700"/>
        <v>300000</v>
      </c>
      <c r="AZ69" s="95">
        <f t="shared" si="700"/>
        <v>300000</v>
      </c>
      <c r="BA69" s="95">
        <f t="shared" si="700"/>
        <v>300000</v>
      </c>
      <c r="BB69" s="95">
        <f t="shared" si="700"/>
        <v>300000</v>
      </c>
      <c r="BC69" s="95">
        <f t="shared" si="700"/>
        <v>300000</v>
      </c>
      <c r="BD69" s="95">
        <f t="shared" si="700"/>
        <v>300000</v>
      </c>
      <c r="BE69" s="95">
        <f t="shared" si="700"/>
        <v>300000</v>
      </c>
      <c r="BF69" s="95">
        <f t="shared" si="700"/>
        <v>300000</v>
      </c>
      <c r="BG69" s="95">
        <f t="shared" si="700"/>
        <v>300000</v>
      </c>
      <c r="BH69" s="95">
        <f t="shared" si="700"/>
        <v>300000</v>
      </c>
      <c r="BI69" s="95">
        <f t="shared" si="700"/>
        <v>300000</v>
      </c>
      <c r="BJ69" s="95">
        <f t="shared" si="700"/>
        <v>300000</v>
      </c>
      <c r="BK69" s="95">
        <f t="shared" si="700"/>
        <v>300000</v>
      </c>
      <c r="BL69" s="95">
        <f t="shared" si="700"/>
        <v>300000</v>
      </c>
      <c r="BM69" s="95">
        <f t="shared" si="700"/>
        <v>300000</v>
      </c>
      <c r="BN69" s="95">
        <f t="shared" ref="BN69:DQ69" si="701">$B27*BO27</f>
        <v>300000</v>
      </c>
      <c r="BO69" s="95">
        <f t="shared" si="701"/>
        <v>300000</v>
      </c>
      <c r="BP69" s="95">
        <f t="shared" si="701"/>
        <v>300000</v>
      </c>
      <c r="BQ69" s="95">
        <f t="shared" si="701"/>
        <v>300000</v>
      </c>
      <c r="BR69" s="95">
        <f t="shared" si="701"/>
        <v>300000</v>
      </c>
      <c r="BS69" s="95">
        <f t="shared" si="701"/>
        <v>300000</v>
      </c>
      <c r="BT69" s="95">
        <f t="shared" si="701"/>
        <v>300000</v>
      </c>
      <c r="BU69" s="95">
        <f t="shared" si="701"/>
        <v>300000</v>
      </c>
      <c r="BV69" s="95">
        <f t="shared" si="701"/>
        <v>300000</v>
      </c>
      <c r="BW69" s="95">
        <f t="shared" si="701"/>
        <v>300000</v>
      </c>
      <c r="BX69" s="95">
        <f t="shared" si="701"/>
        <v>300000</v>
      </c>
      <c r="BY69" s="95">
        <f t="shared" si="701"/>
        <v>300000</v>
      </c>
      <c r="BZ69" s="95">
        <f t="shared" si="701"/>
        <v>300000</v>
      </c>
      <c r="CA69" s="95">
        <f t="shared" si="701"/>
        <v>300000</v>
      </c>
      <c r="CB69" s="95">
        <f t="shared" si="701"/>
        <v>300000</v>
      </c>
      <c r="CC69" s="95">
        <f t="shared" si="701"/>
        <v>300000</v>
      </c>
      <c r="CD69" s="95">
        <f t="shared" si="701"/>
        <v>300000</v>
      </c>
      <c r="CE69" s="95">
        <f t="shared" si="701"/>
        <v>300000</v>
      </c>
      <c r="CF69" s="95">
        <f t="shared" si="701"/>
        <v>300000</v>
      </c>
      <c r="CG69" s="95">
        <f t="shared" si="701"/>
        <v>300000</v>
      </c>
      <c r="CH69" s="95">
        <f t="shared" si="701"/>
        <v>300000</v>
      </c>
      <c r="CI69" s="95">
        <f t="shared" si="701"/>
        <v>300000</v>
      </c>
      <c r="CJ69" s="95">
        <f t="shared" si="701"/>
        <v>300000</v>
      </c>
      <c r="CK69" s="95">
        <f t="shared" si="701"/>
        <v>300000</v>
      </c>
      <c r="CL69" s="95">
        <f t="shared" si="701"/>
        <v>300000</v>
      </c>
      <c r="CM69" s="95">
        <f t="shared" si="701"/>
        <v>300000</v>
      </c>
      <c r="CN69" s="95">
        <f t="shared" si="701"/>
        <v>300000</v>
      </c>
      <c r="CO69" s="95">
        <f t="shared" si="701"/>
        <v>300000</v>
      </c>
      <c r="CP69" s="95">
        <f t="shared" si="701"/>
        <v>300000</v>
      </c>
      <c r="CQ69" s="95">
        <f t="shared" si="701"/>
        <v>300000</v>
      </c>
      <c r="CR69" s="95">
        <f t="shared" si="701"/>
        <v>300000</v>
      </c>
      <c r="CS69" s="95">
        <f t="shared" si="701"/>
        <v>300000</v>
      </c>
      <c r="CT69" s="95">
        <f t="shared" si="701"/>
        <v>300000</v>
      </c>
      <c r="CU69" s="95">
        <f t="shared" si="701"/>
        <v>300000</v>
      </c>
      <c r="CV69" s="95">
        <f t="shared" si="701"/>
        <v>300000</v>
      </c>
      <c r="CW69" s="95">
        <f t="shared" si="701"/>
        <v>300000</v>
      </c>
      <c r="CX69" s="95">
        <f t="shared" si="701"/>
        <v>300000</v>
      </c>
      <c r="CY69" s="95">
        <f t="shared" si="701"/>
        <v>300000</v>
      </c>
      <c r="CZ69" s="95">
        <f t="shared" si="701"/>
        <v>300000</v>
      </c>
      <c r="DA69" s="95">
        <f t="shared" si="701"/>
        <v>300000</v>
      </c>
      <c r="DB69" s="95">
        <f t="shared" si="701"/>
        <v>300000</v>
      </c>
      <c r="DC69" s="95">
        <f t="shared" si="701"/>
        <v>300000</v>
      </c>
      <c r="DD69" s="95">
        <f t="shared" si="701"/>
        <v>300000</v>
      </c>
      <c r="DE69" s="95">
        <f t="shared" si="701"/>
        <v>300000</v>
      </c>
      <c r="DF69" s="95">
        <f t="shared" si="701"/>
        <v>300000</v>
      </c>
      <c r="DG69" s="95">
        <f t="shared" si="701"/>
        <v>300000</v>
      </c>
      <c r="DH69" s="95">
        <f t="shared" si="701"/>
        <v>300000</v>
      </c>
      <c r="DI69" s="95">
        <f t="shared" si="701"/>
        <v>300000</v>
      </c>
      <c r="DJ69" s="95">
        <f t="shared" si="701"/>
        <v>300000</v>
      </c>
      <c r="DK69" s="95">
        <f t="shared" si="701"/>
        <v>300000</v>
      </c>
      <c r="DL69" s="95">
        <f t="shared" si="701"/>
        <v>300000</v>
      </c>
      <c r="DM69" s="95">
        <f t="shared" si="701"/>
        <v>300000</v>
      </c>
      <c r="DN69" s="95">
        <f t="shared" si="701"/>
        <v>300000</v>
      </c>
      <c r="DO69" s="95">
        <f t="shared" si="701"/>
        <v>300000</v>
      </c>
      <c r="DP69" s="95">
        <f t="shared" si="701"/>
        <v>300000</v>
      </c>
      <c r="DQ69" s="96">
        <f t="shared" si="701"/>
        <v>300000</v>
      </c>
    </row>
    <row r="70" spans="1:121" ht="18" customHeight="1" x14ac:dyDescent="0.3">
      <c r="A70" s="94" t="s">
        <v>100</v>
      </c>
      <c r="B70" s="95">
        <f t="shared" ref="B70:BM70" si="702">$B28*C28</f>
        <v>80000</v>
      </c>
      <c r="C70" s="95">
        <f t="shared" si="702"/>
        <v>80000</v>
      </c>
      <c r="D70" s="95">
        <f t="shared" si="702"/>
        <v>80000</v>
      </c>
      <c r="E70" s="95">
        <f t="shared" si="702"/>
        <v>80000</v>
      </c>
      <c r="F70" s="95">
        <f t="shared" si="702"/>
        <v>80000</v>
      </c>
      <c r="G70" s="95">
        <f t="shared" si="702"/>
        <v>80000</v>
      </c>
      <c r="H70" s="95">
        <f t="shared" si="702"/>
        <v>80000</v>
      </c>
      <c r="I70" s="95">
        <f t="shared" si="702"/>
        <v>80000</v>
      </c>
      <c r="J70" s="95">
        <f t="shared" si="702"/>
        <v>80000</v>
      </c>
      <c r="K70" s="95">
        <f t="shared" si="702"/>
        <v>80000</v>
      </c>
      <c r="L70" s="95">
        <f t="shared" si="702"/>
        <v>80000</v>
      </c>
      <c r="M70" s="95">
        <f t="shared" si="702"/>
        <v>80000</v>
      </c>
      <c r="N70" s="95">
        <f t="shared" si="702"/>
        <v>80000</v>
      </c>
      <c r="O70" s="95">
        <f t="shared" si="702"/>
        <v>80000</v>
      </c>
      <c r="P70" s="95">
        <f t="shared" si="702"/>
        <v>80000</v>
      </c>
      <c r="Q70" s="95">
        <f t="shared" si="702"/>
        <v>80000</v>
      </c>
      <c r="R70" s="95">
        <f t="shared" si="702"/>
        <v>80000</v>
      </c>
      <c r="S70" s="95">
        <f t="shared" si="702"/>
        <v>80000</v>
      </c>
      <c r="T70" s="95">
        <f t="shared" si="702"/>
        <v>80000</v>
      </c>
      <c r="U70" s="95">
        <f t="shared" si="702"/>
        <v>80000</v>
      </c>
      <c r="V70" s="95">
        <f t="shared" si="702"/>
        <v>80000</v>
      </c>
      <c r="W70" s="95">
        <f t="shared" si="702"/>
        <v>80000</v>
      </c>
      <c r="X70" s="95">
        <f t="shared" si="702"/>
        <v>80000</v>
      </c>
      <c r="Y70" s="95">
        <f t="shared" si="702"/>
        <v>80000</v>
      </c>
      <c r="Z70" s="95">
        <f t="shared" si="702"/>
        <v>160000</v>
      </c>
      <c r="AA70" s="95">
        <f t="shared" si="702"/>
        <v>160000</v>
      </c>
      <c r="AB70" s="95">
        <f t="shared" si="702"/>
        <v>160000</v>
      </c>
      <c r="AC70" s="95">
        <f t="shared" si="702"/>
        <v>160000</v>
      </c>
      <c r="AD70" s="95">
        <f t="shared" si="702"/>
        <v>160000</v>
      </c>
      <c r="AE70" s="95">
        <f t="shared" si="702"/>
        <v>160000</v>
      </c>
      <c r="AF70" s="95">
        <f t="shared" si="702"/>
        <v>160000</v>
      </c>
      <c r="AG70" s="95">
        <f t="shared" si="702"/>
        <v>160000</v>
      </c>
      <c r="AH70" s="95">
        <f t="shared" si="702"/>
        <v>160000</v>
      </c>
      <c r="AI70" s="95">
        <f t="shared" si="702"/>
        <v>160000</v>
      </c>
      <c r="AJ70" s="95">
        <f t="shared" si="702"/>
        <v>160000</v>
      </c>
      <c r="AK70" s="95">
        <f t="shared" si="702"/>
        <v>160000</v>
      </c>
      <c r="AL70" s="95">
        <f t="shared" si="702"/>
        <v>160000</v>
      </c>
      <c r="AM70" s="95">
        <f t="shared" si="702"/>
        <v>160000</v>
      </c>
      <c r="AN70" s="95">
        <f t="shared" si="702"/>
        <v>160000</v>
      </c>
      <c r="AO70" s="95">
        <f t="shared" si="702"/>
        <v>160000</v>
      </c>
      <c r="AP70" s="95">
        <f t="shared" si="702"/>
        <v>160000</v>
      </c>
      <c r="AQ70" s="95">
        <f t="shared" si="702"/>
        <v>160000</v>
      </c>
      <c r="AR70" s="95">
        <f t="shared" si="702"/>
        <v>160000</v>
      </c>
      <c r="AS70" s="95">
        <f t="shared" si="702"/>
        <v>160000</v>
      </c>
      <c r="AT70" s="95">
        <f t="shared" si="702"/>
        <v>160000</v>
      </c>
      <c r="AU70" s="95">
        <f t="shared" si="702"/>
        <v>160000</v>
      </c>
      <c r="AV70" s="95">
        <f t="shared" si="702"/>
        <v>160000</v>
      </c>
      <c r="AW70" s="95">
        <f t="shared" si="702"/>
        <v>160000</v>
      </c>
      <c r="AX70" s="95">
        <f t="shared" si="702"/>
        <v>240000</v>
      </c>
      <c r="AY70" s="95">
        <f t="shared" si="702"/>
        <v>240000</v>
      </c>
      <c r="AZ70" s="95">
        <f t="shared" si="702"/>
        <v>240000</v>
      </c>
      <c r="BA70" s="95">
        <f t="shared" si="702"/>
        <v>240000</v>
      </c>
      <c r="BB70" s="95">
        <f t="shared" si="702"/>
        <v>240000</v>
      </c>
      <c r="BC70" s="95">
        <f t="shared" si="702"/>
        <v>240000</v>
      </c>
      <c r="BD70" s="95">
        <f t="shared" si="702"/>
        <v>240000</v>
      </c>
      <c r="BE70" s="95">
        <f t="shared" si="702"/>
        <v>240000</v>
      </c>
      <c r="BF70" s="95">
        <f t="shared" si="702"/>
        <v>240000</v>
      </c>
      <c r="BG70" s="95">
        <f t="shared" si="702"/>
        <v>240000</v>
      </c>
      <c r="BH70" s="95">
        <f t="shared" si="702"/>
        <v>240000</v>
      </c>
      <c r="BI70" s="95">
        <f t="shared" si="702"/>
        <v>240000</v>
      </c>
      <c r="BJ70" s="95">
        <f t="shared" si="702"/>
        <v>240000</v>
      </c>
      <c r="BK70" s="95">
        <f t="shared" si="702"/>
        <v>240000</v>
      </c>
      <c r="BL70" s="95">
        <f t="shared" si="702"/>
        <v>240000</v>
      </c>
      <c r="BM70" s="95">
        <f t="shared" si="702"/>
        <v>240000</v>
      </c>
      <c r="BN70" s="95">
        <f t="shared" ref="BN70:DQ70" si="703">$B28*BO28</f>
        <v>240000</v>
      </c>
      <c r="BO70" s="95">
        <f t="shared" si="703"/>
        <v>240000</v>
      </c>
      <c r="BP70" s="95">
        <f t="shared" si="703"/>
        <v>240000</v>
      </c>
      <c r="BQ70" s="95">
        <f t="shared" si="703"/>
        <v>240000</v>
      </c>
      <c r="BR70" s="95">
        <f t="shared" si="703"/>
        <v>240000</v>
      </c>
      <c r="BS70" s="95">
        <f t="shared" si="703"/>
        <v>240000</v>
      </c>
      <c r="BT70" s="95">
        <f t="shared" si="703"/>
        <v>240000</v>
      </c>
      <c r="BU70" s="95">
        <f t="shared" si="703"/>
        <v>240000</v>
      </c>
      <c r="BV70" s="95">
        <f t="shared" si="703"/>
        <v>240000</v>
      </c>
      <c r="BW70" s="95">
        <f t="shared" si="703"/>
        <v>240000</v>
      </c>
      <c r="BX70" s="95">
        <f t="shared" si="703"/>
        <v>240000</v>
      </c>
      <c r="BY70" s="95">
        <f t="shared" si="703"/>
        <v>240000</v>
      </c>
      <c r="BZ70" s="95">
        <f t="shared" si="703"/>
        <v>240000</v>
      </c>
      <c r="CA70" s="95">
        <f t="shared" si="703"/>
        <v>240000</v>
      </c>
      <c r="CB70" s="95">
        <f t="shared" si="703"/>
        <v>240000</v>
      </c>
      <c r="CC70" s="95">
        <f t="shared" si="703"/>
        <v>240000</v>
      </c>
      <c r="CD70" s="95">
        <f t="shared" si="703"/>
        <v>240000</v>
      </c>
      <c r="CE70" s="95">
        <f t="shared" si="703"/>
        <v>240000</v>
      </c>
      <c r="CF70" s="95">
        <f t="shared" si="703"/>
        <v>240000</v>
      </c>
      <c r="CG70" s="95">
        <f t="shared" si="703"/>
        <v>240000</v>
      </c>
      <c r="CH70" s="95">
        <f t="shared" si="703"/>
        <v>240000</v>
      </c>
      <c r="CI70" s="95">
        <f t="shared" si="703"/>
        <v>240000</v>
      </c>
      <c r="CJ70" s="95">
        <f t="shared" si="703"/>
        <v>240000</v>
      </c>
      <c r="CK70" s="95">
        <f t="shared" si="703"/>
        <v>240000</v>
      </c>
      <c r="CL70" s="95">
        <f t="shared" si="703"/>
        <v>240000</v>
      </c>
      <c r="CM70" s="95">
        <f t="shared" si="703"/>
        <v>240000</v>
      </c>
      <c r="CN70" s="95">
        <f t="shared" si="703"/>
        <v>240000</v>
      </c>
      <c r="CO70" s="95">
        <f t="shared" si="703"/>
        <v>240000</v>
      </c>
      <c r="CP70" s="95">
        <f t="shared" si="703"/>
        <v>240000</v>
      </c>
      <c r="CQ70" s="95">
        <f t="shared" si="703"/>
        <v>240000</v>
      </c>
      <c r="CR70" s="95">
        <f t="shared" si="703"/>
        <v>240000</v>
      </c>
      <c r="CS70" s="95">
        <f t="shared" si="703"/>
        <v>240000</v>
      </c>
      <c r="CT70" s="95">
        <f t="shared" si="703"/>
        <v>240000</v>
      </c>
      <c r="CU70" s="95">
        <f t="shared" si="703"/>
        <v>240000</v>
      </c>
      <c r="CV70" s="95">
        <f t="shared" si="703"/>
        <v>240000</v>
      </c>
      <c r="CW70" s="95">
        <f t="shared" si="703"/>
        <v>240000</v>
      </c>
      <c r="CX70" s="95">
        <f t="shared" si="703"/>
        <v>240000</v>
      </c>
      <c r="CY70" s="95">
        <f t="shared" si="703"/>
        <v>240000</v>
      </c>
      <c r="CZ70" s="95">
        <f t="shared" si="703"/>
        <v>240000</v>
      </c>
      <c r="DA70" s="95">
        <f t="shared" si="703"/>
        <v>240000</v>
      </c>
      <c r="DB70" s="95">
        <f t="shared" si="703"/>
        <v>240000</v>
      </c>
      <c r="DC70" s="95">
        <f t="shared" si="703"/>
        <v>240000</v>
      </c>
      <c r="DD70" s="95">
        <f t="shared" si="703"/>
        <v>240000</v>
      </c>
      <c r="DE70" s="95">
        <f t="shared" si="703"/>
        <v>240000</v>
      </c>
      <c r="DF70" s="95">
        <f t="shared" si="703"/>
        <v>240000</v>
      </c>
      <c r="DG70" s="95">
        <f t="shared" si="703"/>
        <v>240000</v>
      </c>
      <c r="DH70" s="95">
        <f t="shared" si="703"/>
        <v>240000</v>
      </c>
      <c r="DI70" s="95">
        <f t="shared" si="703"/>
        <v>240000</v>
      </c>
      <c r="DJ70" s="95">
        <f t="shared" si="703"/>
        <v>240000</v>
      </c>
      <c r="DK70" s="95">
        <f t="shared" si="703"/>
        <v>240000</v>
      </c>
      <c r="DL70" s="95">
        <f t="shared" si="703"/>
        <v>240000</v>
      </c>
      <c r="DM70" s="95">
        <f t="shared" si="703"/>
        <v>240000</v>
      </c>
      <c r="DN70" s="95">
        <f t="shared" si="703"/>
        <v>240000</v>
      </c>
      <c r="DO70" s="95">
        <f t="shared" si="703"/>
        <v>240000</v>
      </c>
      <c r="DP70" s="95">
        <f t="shared" si="703"/>
        <v>240000</v>
      </c>
      <c r="DQ70" s="96">
        <f t="shared" si="703"/>
        <v>240000</v>
      </c>
    </row>
    <row r="71" spans="1:121" ht="18" customHeight="1" x14ac:dyDescent="0.3">
      <c r="A71" s="94" t="s">
        <v>101</v>
      </c>
      <c r="B71" s="95">
        <f t="shared" ref="B71:BM71" si="704">$B29*C29</f>
        <v>0</v>
      </c>
      <c r="C71" s="95">
        <f t="shared" si="704"/>
        <v>0</v>
      </c>
      <c r="D71" s="95">
        <f t="shared" si="704"/>
        <v>0</v>
      </c>
      <c r="E71" s="95">
        <f t="shared" si="704"/>
        <v>0</v>
      </c>
      <c r="F71" s="95">
        <f t="shared" si="704"/>
        <v>0</v>
      </c>
      <c r="G71" s="95">
        <f t="shared" si="704"/>
        <v>0</v>
      </c>
      <c r="H71" s="95">
        <f t="shared" si="704"/>
        <v>0</v>
      </c>
      <c r="I71" s="95">
        <f t="shared" si="704"/>
        <v>0</v>
      </c>
      <c r="J71" s="95">
        <f t="shared" si="704"/>
        <v>0</v>
      </c>
      <c r="K71" s="95">
        <f t="shared" si="704"/>
        <v>0</v>
      </c>
      <c r="L71" s="95">
        <f t="shared" si="704"/>
        <v>0</v>
      </c>
      <c r="M71" s="95">
        <f t="shared" si="704"/>
        <v>0</v>
      </c>
      <c r="N71" s="95">
        <f t="shared" si="704"/>
        <v>0</v>
      </c>
      <c r="O71" s="95">
        <f t="shared" si="704"/>
        <v>0</v>
      </c>
      <c r="P71" s="95">
        <f t="shared" si="704"/>
        <v>0</v>
      </c>
      <c r="Q71" s="95">
        <f t="shared" si="704"/>
        <v>0</v>
      </c>
      <c r="R71" s="95">
        <f t="shared" si="704"/>
        <v>0</v>
      </c>
      <c r="S71" s="95">
        <f t="shared" si="704"/>
        <v>0</v>
      </c>
      <c r="T71" s="95">
        <f t="shared" si="704"/>
        <v>0</v>
      </c>
      <c r="U71" s="95">
        <f t="shared" si="704"/>
        <v>0</v>
      </c>
      <c r="V71" s="95">
        <f t="shared" si="704"/>
        <v>0</v>
      </c>
      <c r="W71" s="95">
        <f t="shared" si="704"/>
        <v>0</v>
      </c>
      <c r="X71" s="95">
        <f t="shared" si="704"/>
        <v>0</v>
      </c>
      <c r="Y71" s="95">
        <f t="shared" si="704"/>
        <v>0</v>
      </c>
      <c r="Z71" s="95">
        <f t="shared" si="704"/>
        <v>0</v>
      </c>
      <c r="AA71" s="95">
        <f t="shared" si="704"/>
        <v>0</v>
      </c>
      <c r="AB71" s="95">
        <f t="shared" si="704"/>
        <v>75000</v>
      </c>
      <c r="AC71" s="95">
        <f t="shared" si="704"/>
        <v>75000</v>
      </c>
      <c r="AD71" s="95">
        <f t="shared" si="704"/>
        <v>75000</v>
      </c>
      <c r="AE71" s="95">
        <f t="shared" si="704"/>
        <v>75000</v>
      </c>
      <c r="AF71" s="95">
        <f t="shared" si="704"/>
        <v>75000</v>
      </c>
      <c r="AG71" s="95">
        <f t="shared" si="704"/>
        <v>75000</v>
      </c>
      <c r="AH71" s="95">
        <f t="shared" si="704"/>
        <v>75000</v>
      </c>
      <c r="AI71" s="95">
        <f t="shared" si="704"/>
        <v>75000</v>
      </c>
      <c r="AJ71" s="95">
        <f t="shared" si="704"/>
        <v>75000</v>
      </c>
      <c r="AK71" s="95">
        <f t="shared" si="704"/>
        <v>75000</v>
      </c>
      <c r="AL71" s="95">
        <f t="shared" si="704"/>
        <v>75000</v>
      </c>
      <c r="AM71" s="95">
        <f t="shared" si="704"/>
        <v>75000</v>
      </c>
      <c r="AN71" s="95">
        <f t="shared" si="704"/>
        <v>75000</v>
      </c>
      <c r="AO71" s="95">
        <f t="shared" si="704"/>
        <v>75000</v>
      </c>
      <c r="AP71" s="95">
        <f t="shared" si="704"/>
        <v>75000</v>
      </c>
      <c r="AQ71" s="95">
        <f t="shared" si="704"/>
        <v>75000</v>
      </c>
      <c r="AR71" s="95">
        <f t="shared" si="704"/>
        <v>75000</v>
      </c>
      <c r="AS71" s="95">
        <f t="shared" si="704"/>
        <v>75000</v>
      </c>
      <c r="AT71" s="95">
        <f t="shared" si="704"/>
        <v>75000</v>
      </c>
      <c r="AU71" s="95">
        <f t="shared" si="704"/>
        <v>75000</v>
      </c>
      <c r="AV71" s="95">
        <f t="shared" si="704"/>
        <v>75000</v>
      </c>
      <c r="AW71" s="95">
        <f t="shared" si="704"/>
        <v>75000</v>
      </c>
      <c r="AX71" s="95">
        <f t="shared" si="704"/>
        <v>75000</v>
      </c>
      <c r="AY71" s="95">
        <f t="shared" si="704"/>
        <v>75000</v>
      </c>
      <c r="AZ71" s="95">
        <f t="shared" si="704"/>
        <v>75000</v>
      </c>
      <c r="BA71" s="95">
        <f t="shared" si="704"/>
        <v>75000</v>
      </c>
      <c r="BB71" s="95">
        <f t="shared" si="704"/>
        <v>75000</v>
      </c>
      <c r="BC71" s="95">
        <f t="shared" si="704"/>
        <v>75000</v>
      </c>
      <c r="BD71" s="95">
        <f t="shared" si="704"/>
        <v>75000</v>
      </c>
      <c r="BE71" s="95">
        <f t="shared" si="704"/>
        <v>75000</v>
      </c>
      <c r="BF71" s="95">
        <f t="shared" si="704"/>
        <v>75000</v>
      </c>
      <c r="BG71" s="95">
        <f t="shared" si="704"/>
        <v>75000</v>
      </c>
      <c r="BH71" s="95">
        <f t="shared" si="704"/>
        <v>75000</v>
      </c>
      <c r="BI71" s="95">
        <f t="shared" si="704"/>
        <v>75000</v>
      </c>
      <c r="BJ71" s="95">
        <f t="shared" si="704"/>
        <v>75000</v>
      </c>
      <c r="BK71" s="95">
        <f t="shared" si="704"/>
        <v>75000</v>
      </c>
      <c r="BL71" s="95">
        <f t="shared" si="704"/>
        <v>75000</v>
      </c>
      <c r="BM71" s="95">
        <f t="shared" si="704"/>
        <v>75000</v>
      </c>
      <c r="BN71" s="95">
        <f t="shared" ref="BN71:DQ71" si="705">$B29*BO29</f>
        <v>75000</v>
      </c>
      <c r="BO71" s="95">
        <f t="shared" si="705"/>
        <v>75000</v>
      </c>
      <c r="BP71" s="95">
        <f t="shared" si="705"/>
        <v>75000</v>
      </c>
      <c r="BQ71" s="95">
        <f t="shared" si="705"/>
        <v>75000</v>
      </c>
      <c r="BR71" s="95">
        <f t="shared" si="705"/>
        <v>75000</v>
      </c>
      <c r="BS71" s="95">
        <f t="shared" si="705"/>
        <v>75000</v>
      </c>
      <c r="BT71" s="95">
        <f t="shared" si="705"/>
        <v>75000</v>
      </c>
      <c r="BU71" s="95">
        <f t="shared" si="705"/>
        <v>75000</v>
      </c>
      <c r="BV71" s="95">
        <f t="shared" si="705"/>
        <v>75000</v>
      </c>
      <c r="BW71" s="95">
        <f t="shared" si="705"/>
        <v>75000</v>
      </c>
      <c r="BX71" s="95">
        <f t="shared" si="705"/>
        <v>75000</v>
      </c>
      <c r="BY71" s="95">
        <f t="shared" si="705"/>
        <v>75000</v>
      </c>
      <c r="BZ71" s="95">
        <f t="shared" si="705"/>
        <v>75000</v>
      </c>
      <c r="CA71" s="95">
        <f t="shared" si="705"/>
        <v>75000</v>
      </c>
      <c r="CB71" s="95">
        <f t="shared" si="705"/>
        <v>75000</v>
      </c>
      <c r="CC71" s="95">
        <f t="shared" si="705"/>
        <v>75000</v>
      </c>
      <c r="CD71" s="95">
        <f t="shared" si="705"/>
        <v>75000</v>
      </c>
      <c r="CE71" s="95">
        <f t="shared" si="705"/>
        <v>75000</v>
      </c>
      <c r="CF71" s="95">
        <f t="shared" si="705"/>
        <v>75000</v>
      </c>
      <c r="CG71" s="95">
        <f t="shared" si="705"/>
        <v>75000</v>
      </c>
      <c r="CH71" s="95">
        <f t="shared" si="705"/>
        <v>75000</v>
      </c>
      <c r="CI71" s="95">
        <f t="shared" si="705"/>
        <v>75000</v>
      </c>
      <c r="CJ71" s="95">
        <f t="shared" si="705"/>
        <v>75000</v>
      </c>
      <c r="CK71" s="95">
        <f t="shared" si="705"/>
        <v>75000</v>
      </c>
      <c r="CL71" s="95">
        <f t="shared" si="705"/>
        <v>75000</v>
      </c>
      <c r="CM71" s="95">
        <f t="shared" si="705"/>
        <v>75000</v>
      </c>
      <c r="CN71" s="95">
        <f t="shared" si="705"/>
        <v>75000</v>
      </c>
      <c r="CO71" s="95">
        <f t="shared" si="705"/>
        <v>75000</v>
      </c>
      <c r="CP71" s="95">
        <f t="shared" si="705"/>
        <v>75000</v>
      </c>
      <c r="CQ71" s="95">
        <f t="shared" si="705"/>
        <v>75000</v>
      </c>
      <c r="CR71" s="95">
        <f t="shared" si="705"/>
        <v>75000</v>
      </c>
      <c r="CS71" s="95">
        <f t="shared" si="705"/>
        <v>75000</v>
      </c>
      <c r="CT71" s="95">
        <f t="shared" si="705"/>
        <v>75000</v>
      </c>
      <c r="CU71" s="95">
        <f t="shared" si="705"/>
        <v>75000</v>
      </c>
      <c r="CV71" s="95">
        <f t="shared" si="705"/>
        <v>75000</v>
      </c>
      <c r="CW71" s="95">
        <f t="shared" si="705"/>
        <v>75000</v>
      </c>
      <c r="CX71" s="95">
        <f t="shared" si="705"/>
        <v>75000</v>
      </c>
      <c r="CY71" s="95">
        <f t="shared" si="705"/>
        <v>75000</v>
      </c>
      <c r="CZ71" s="95">
        <f t="shared" si="705"/>
        <v>75000</v>
      </c>
      <c r="DA71" s="95">
        <f t="shared" si="705"/>
        <v>75000</v>
      </c>
      <c r="DB71" s="95">
        <f t="shared" si="705"/>
        <v>75000</v>
      </c>
      <c r="DC71" s="95">
        <f t="shared" si="705"/>
        <v>75000</v>
      </c>
      <c r="DD71" s="95">
        <f t="shared" si="705"/>
        <v>75000</v>
      </c>
      <c r="DE71" s="95">
        <f t="shared" si="705"/>
        <v>75000</v>
      </c>
      <c r="DF71" s="95">
        <f t="shared" si="705"/>
        <v>75000</v>
      </c>
      <c r="DG71" s="95">
        <f t="shared" si="705"/>
        <v>75000</v>
      </c>
      <c r="DH71" s="95">
        <f t="shared" si="705"/>
        <v>75000</v>
      </c>
      <c r="DI71" s="95">
        <f t="shared" si="705"/>
        <v>75000</v>
      </c>
      <c r="DJ71" s="95">
        <f t="shared" si="705"/>
        <v>75000</v>
      </c>
      <c r="DK71" s="95">
        <f t="shared" si="705"/>
        <v>75000</v>
      </c>
      <c r="DL71" s="95">
        <f t="shared" si="705"/>
        <v>75000</v>
      </c>
      <c r="DM71" s="95">
        <f t="shared" si="705"/>
        <v>75000</v>
      </c>
      <c r="DN71" s="95">
        <f t="shared" si="705"/>
        <v>75000</v>
      </c>
      <c r="DO71" s="95">
        <f t="shared" si="705"/>
        <v>75000</v>
      </c>
      <c r="DP71" s="95">
        <f t="shared" si="705"/>
        <v>75000</v>
      </c>
      <c r="DQ71" s="96">
        <f t="shared" si="705"/>
        <v>75000</v>
      </c>
    </row>
    <row r="72" spans="1:121" ht="18" customHeight="1" x14ac:dyDescent="0.3">
      <c r="A72" s="94" t="s">
        <v>102</v>
      </c>
      <c r="B72" s="95">
        <f t="shared" ref="B72:BM72" si="706">$B30*C30</f>
        <v>0</v>
      </c>
      <c r="C72" s="95">
        <f t="shared" si="706"/>
        <v>0</v>
      </c>
      <c r="D72" s="95">
        <f t="shared" si="706"/>
        <v>0</v>
      </c>
      <c r="E72" s="95">
        <f t="shared" si="706"/>
        <v>0</v>
      </c>
      <c r="F72" s="95">
        <f t="shared" si="706"/>
        <v>0</v>
      </c>
      <c r="G72" s="95">
        <f t="shared" si="706"/>
        <v>0</v>
      </c>
      <c r="H72" s="95">
        <f t="shared" si="706"/>
        <v>0</v>
      </c>
      <c r="I72" s="95">
        <f t="shared" si="706"/>
        <v>0</v>
      </c>
      <c r="J72" s="95">
        <f t="shared" si="706"/>
        <v>0</v>
      </c>
      <c r="K72" s="95">
        <f t="shared" si="706"/>
        <v>0</v>
      </c>
      <c r="L72" s="95">
        <f t="shared" si="706"/>
        <v>0</v>
      </c>
      <c r="M72" s="95">
        <f t="shared" si="706"/>
        <v>0</v>
      </c>
      <c r="N72" s="95">
        <f t="shared" si="706"/>
        <v>0</v>
      </c>
      <c r="O72" s="95">
        <f t="shared" si="706"/>
        <v>0</v>
      </c>
      <c r="P72" s="95">
        <f t="shared" si="706"/>
        <v>60000</v>
      </c>
      <c r="Q72" s="95">
        <f t="shared" si="706"/>
        <v>60000</v>
      </c>
      <c r="R72" s="95">
        <f t="shared" si="706"/>
        <v>60000</v>
      </c>
      <c r="S72" s="95">
        <f t="shared" si="706"/>
        <v>60000</v>
      </c>
      <c r="T72" s="95">
        <f t="shared" si="706"/>
        <v>60000</v>
      </c>
      <c r="U72" s="95">
        <f t="shared" si="706"/>
        <v>60000</v>
      </c>
      <c r="V72" s="95">
        <f t="shared" si="706"/>
        <v>60000</v>
      </c>
      <c r="W72" s="95">
        <f t="shared" si="706"/>
        <v>60000</v>
      </c>
      <c r="X72" s="95">
        <f t="shared" si="706"/>
        <v>60000</v>
      </c>
      <c r="Y72" s="95">
        <f t="shared" si="706"/>
        <v>60000</v>
      </c>
      <c r="Z72" s="95">
        <f t="shared" si="706"/>
        <v>60000</v>
      </c>
      <c r="AA72" s="95">
        <f t="shared" si="706"/>
        <v>60000</v>
      </c>
      <c r="AB72" s="95">
        <f t="shared" si="706"/>
        <v>60000</v>
      </c>
      <c r="AC72" s="95">
        <f t="shared" si="706"/>
        <v>60000</v>
      </c>
      <c r="AD72" s="95">
        <f t="shared" si="706"/>
        <v>60000</v>
      </c>
      <c r="AE72" s="95">
        <f t="shared" si="706"/>
        <v>60000</v>
      </c>
      <c r="AF72" s="95">
        <f t="shared" si="706"/>
        <v>60000</v>
      </c>
      <c r="AG72" s="95">
        <f t="shared" si="706"/>
        <v>60000</v>
      </c>
      <c r="AH72" s="95">
        <f t="shared" si="706"/>
        <v>60000</v>
      </c>
      <c r="AI72" s="95">
        <f t="shared" si="706"/>
        <v>60000</v>
      </c>
      <c r="AJ72" s="95">
        <f t="shared" si="706"/>
        <v>60000</v>
      </c>
      <c r="AK72" s="95">
        <f t="shared" si="706"/>
        <v>60000</v>
      </c>
      <c r="AL72" s="95">
        <f t="shared" si="706"/>
        <v>60000</v>
      </c>
      <c r="AM72" s="95">
        <f t="shared" si="706"/>
        <v>60000</v>
      </c>
      <c r="AN72" s="95">
        <f t="shared" si="706"/>
        <v>60000</v>
      </c>
      <c r="AO72" s="95">
        <f t="shared" si="706"/>
        <v>60000</v>
      </c>
      <c r="AP72" s="95">
        <f t="shared" si="706"/>
        <v>60000</v>
      </c>
      <c r="AQ72" s="95">
        <f t="shared" si="706"/>
        <v>60000</v>
      </c>
      <c r="AR72" s="95">
        <f t="shared" si="706"/>
        <v>60000</v>
      </c>
      <c r="AS72" s="95">
        <f t="shared" si="706"/>
        <v>60000</v>
      </c>
      <c r="AT72" s="95">
        <f t="shared" si="706"/>
        <v>60000</v>
      </c>
      <c r="AU72" s="95">
        <f t="shared" si="706"/>
        <v>60000</v>
      </c>
      <c r="AV72" s="95">
        <f t="shared" si="706"/>
        <v>60000</v>
      </c>
      <c r="AW72" s="95">
        <f t="shared" si="706"/>
        <v>60000</v>
      </c>
      <c r="AX72" s="95">
        <f t="shared" si="706"/>
        <v>60000</v>
      </c>
      <c r="AY72" s="95">
        <f t="shared" si="706"/>
        <v>60000</v>
      </c>
      <c r="AZ72" s="95">
        <f t="shared" si="706"/>
        <v>60000</v>
      </c>
      <c r="BA72" s="95">
        <f t="shared" si="706"/>
        <v>60000</v>
      </c>
      <c r="BB72" s="95">
        <f t="shared" si="706"/>
        <v>60000</v>
      </c>
      <c r="BC72" s="95">
        <f t="shared" si="706"/>
        <v>60000</v>
      </c>
      <c r="BD72" s="95">
        <f t="shared" si="706"/>
        <v>60000</v>
      </c>
      <c r="BE72" s="95">
        <f t="shared" si="706"/>
        <v>60000</v>
      </c>
      <c r="BF72" s="95">
        <f t="shared" si="706"/>
        <v>60000</v>
      </c>
      <c r="BG72" s="95">
        <f t="shared" si="706"/>
        <v>60000</v>
      </c>
      <c r="BH72" s="95">
        <f t="shared" si="706"/>
        <v>60000</v>
      </c>
      <c r="BI72" s="95">
        <f t="shared" si="706"/>
        <v>60000</v>
      </c>
      <c r="BJ72" s="95">
        <f t="shared" si="706"/>
        <v>60000</v>
      </c>
      <c r="BK72" s="95">
        <f t="shared" si="706"/>
        <v>60000</v>
      </c>
      <c r="BL72" s="95">
        <f t="shared" si="706"/>
        <v>60000</v>
      </c>
      <c r="BM72" s="95">
        <f t="shared" si="706"/>
        <v>60000</v>
      </c>
      <c r="BN72" s="95">
        <f t="shared" ref="BN72:DQ72" si="707">$B30*BO30</f>
        <v>60000</v>
      </c>
      <c r="BO72" s="95">
        <f t="shared" si="707"/>
        <v>60000</v>
      </c>
      <c r="BP72" s="95">
        <f t="shared" si="707"/>
        <v>60000</v>
      </c>
      <c r="BQ72" s="95">
        <f t="shared" si="707"/>
        <v>60000</v>
      </c>
      <c r="BR72" s="95">
        <f t="shared" si="707"/>
        <v>60000</v>
      </c>
      <c r="BS72" s="95">
        <f t="shared" si="707"/>
        <v>60000</v>
      </c>
      <c r="BT72" s="95">
        <f t="shared" si="707"/>
        <v>60000</v>
      </c>
      <c r="BU72" s="95">
        <f t="shared" si="707"/>
        <v>60000</v>
      </c>
      <c r="BV72" s="95">
        <f t="shared" si="707"/>
        <v>60000</v>
      </c>
      <c r="BW72" s="95">
        <f t="shared" si="707"/>
        <v>60000</v>
      </c>
      <c r="BX72" s="95">
        <f t="shared" si="707"/>
        <v>60000</v>
      </c>
      <c r="BY72" s="95">
        <f t="shared" si="707"/>
        <v>60000</v>
      </c>
      <c r="BZ72" s="95">
        <f t="shared" si="707"/>
        <v>60000</v>
      </c>
      <c r="CA72" s="95">
        <f t="shared" si="707"/>
        <v>60000</v>
      </c>
      <c r="CB72" s="95">
        <f t="shared" si="707"/>
        <v>60000</v>
      </c>
      <c r="CC72" s="95">
        <f t="shared" si="707"/>
        <v>60000</v>
      </c>
      <c r="CD72" s="95">
        <f t="shared" si="707"/>
        <v>60000</v>
      </c>
      <c r="CE72" s="95">
        <f t="shared" si="707"/>
        <v>60000</v>
      </c>
      <c r="CF72" s="95">
        <f t="shared" si="707"/>
        <v>60000</v>
      </c>
      <c r="CG72" s="95">
        <f t="shared" si="707"/>
        <v>60000</v>
      </c>
      <c r="CH72" s="95">
        <f t="shared" si="707"/>
        <v>60000</v>
      </c>
      <c r="CI72" s="95">
        <f t="shared" si="707"/>
        <v>60000</v>
      </c>
      <c r="CJ72" s="95">
        <f t="shared" si="707"/>
        <v>60000</v>
      </c>
      <c r="CK72" s="95">
        <f t="shared" si="707"/>
        <v>60000</v>
      </c>
      <c r="CL72" s="95">
        <f t="shared" si="707"/>
        <v>60000</v>
      </c>
      <c r="CM72" s="95">
        <f t="shared" si="707"/>
        <v>60000</v>
      </c>
      <c r="CN72" s="95">
        <f t="shared" si="707"/>
        <v>60000</v>
      </c>
      <c r="CO72" s="95">
        <f t="shared" si="707"/>
        <v>60000</v>
      </c>
      <c r="CP72" s="95">
        <f t="shared" si="707"/>
        <v>60000</v>
      </c>
      <c r="CQ72" s="95">
        <f t="shared" si="707"/>
        <v>60000</v>
      </c>
      <c r="CR72" s="95">
        <f t="shared" si="707"/>
        <v>60000</v>
      </c>
      <c r="CS72" s="95">
        <f t="shared" si="707"/>
        <v>60000</v>
      </c>
      <c r="CT72" s="95">
        <f t="shared" si="707"/>
        <v>60000</v>
      </c>
      <c r="CU72" s="95">
        <f t="shared" si="707"/>
        <v>60000</v>
      </c>
      <c r="CV72" s="95">
        <f t="shared" si="707"/>
        <v>60000</v>
      </c>
      <c r="CW72" s="95">
        <f t="shared" si="707"/>
        <v>60000</v>
      </c>
      <c r="CX72" s="95">
        <f t="shared" si="707"/>
        <v>60000</v>
      </c>
      <c r="CY72" s="95">
        <f t="shared" si="707"/>
        <v>60000</v>
      </c>
      <c r="CZ72" s="95">
        <f t="shared" si="707"/>
        <v>60000</v>
      </c>
      <c r="DA72" s="95">
        <f t="shared" si="707"/>
        <v>60000</v>
      </c>
      <c r="DB72" s="95">
        <f t="shared" si="707"/>
        <v>60000</v>
      </c>
      <c r="DC72" s="95">
        <f t="shared" si="707"/>
        <v>60000</v>
      </c>
      <c r="DD72" s="95">
        <f t="shared" si="707"/>
        <v>60000</v>
      </c>
      <c r="DE72" s="95">
        <f t="shared" si="707"/>
        <v>60000</v>
      </c>
      <c r="DF72" s="95">
        <f t="shared" si="707"/>
        <v>60000</v>
      </c>
      <c r="DG72" s="95">
        <f t="shared" si="707"/>
        <v>60000</v>
      </c>
      <c r="DH72" s="95">
        <f t="shared" si="707"/>
        <v>60000</v>
      </c>
      <c r="DI72" s="95">
        <f t="shared" si="707"/>
        <v>60000</v>
      </c>
      <c r="DJ72" s="95">
        <f t="shared" si="707"/>
        <v>60000</v>
      </c>
      <c r="DK72" s="95">
        <f t="shared" si="707"/>
        <v>60000</v>
      </c>
      <c r="DL72" s="95">
        <f t="shared" si="707"/>
        <v>60000</v>
      </c>
      <c r="DM72" s="95">
        <f t="shared" si="707"/>
        <v>60000</v>
      </c>
      <c r="DN72" s="95">
        <f t="shared" si="707"/>
        <v>60000</v>
      </c>
      <c r="DO72" s="95">
        <f t="shared" si="707"/>
        <v>60000</v>
      </c>
      <c r="DP72" s="95">
        <f t="shared" si="707"/>
        <v>60000</v>
      </c>
      <c r="DQ72" s="96">
        <f t="shared" si="707"/>
        <v>60000</v>
      </c>
    </row>
    <row r="73" spans="1:121" s="7" customFormat="1" ht="18" customHeight="1" x14ac:dyDescent="0.3">
      <c r="A73" s="41" t="s">
        <v>103</v>
      </c>
      <c r="B73" s="42">
        <f>SUM(B74:B79)</f>
        <v>2380000</v>
      </c>
      <c r="C73" s="42">
        <f t="shared" ref="C73" si="708">SUM(C74:C79)</f>
        <v>2380000</v>
      </c>
      <c r="D73" s="42">
        <f t="shared" ref="D73" si="709">SUM(D74:D79)</f>
        <v>2380000</v>
      </c>
      <c r="E73" s="42">
        <f t="shared" ref="E73" si="710">SUM(E74:E79)</f>
        <v>2380000</v>
      </c>
      <c r="F73" s="42">
        <f t="shared" ref="F73" si="711">SUM(F74:F79)</f>
        <v>2380000</v>
      </c>
      <c r="G73" s="42">
        <f t="shared" ref="G73" si="712">SUM(G74:G79)</f>
        <v>2380000</v>
      </c>
      <c r="H73" s="42">
        <f t="shared" ref="H73" si="713">SUM(H74:H79)</f>
        <v>2380000</v>
      </c>
      <c r="I73" s="42">
        <f t="shared" ref="I73" si="714">SUM(I74:I79)</f>
        <v>2380000</v>
      </c>
      <c r="J73" s="42">
        <f t="shared" ref="J73" si="715">SUM(J74:J79)</f>
        <v>2380000</v>
      </c>
      <c r="K73" s="42">
        <f t="shared" ref="K73" si="716">SUM(K74:K79)</f>
        <v>2380000</v>
      </c>
      <c r="L73" s="42">
        <f t="shared" ref="L73" si="717">SUM(L74:L79)</f>
        <v>2380000</v>
      </c>
      <c r="M73" s="42">
        <f t="shared" ref="M73" si="718">SUM(M74:M79)</f>
        <v>2380000</v>
      </c>
      <c r="N73" s="42">
        <f t="shared" ref="N73" si="719">SUM(N74:N79)</f>
        <v>2805000</v>
      </c>
      <c r="O73" s="42">
        <f t="shared" ref="O73" si="720">SUM(O74:O79)</f>
        <v>2805000</v>
      </c>
      <c r="P73" s="42">
        <f t="shared" ref="P73" si="721">SUM(P74:P79)</f>
        <v>2805000</v>
      </c>
      <c r="Q73" s="42">
        <f t="shared" ref="Q73" si="722">SUM(Q74:Q79)</f>
        <v>2805000</v>
      </c>
      <c r="R73" s="42">
        <f t="shared" ref="R73" si="723">SUM(R74:R79)</f>
        <v>2805000</v>
      </c>
      <c r="S73" s="42">
        <f t="shared" ref="S73" si="724">SUM(S74:S79)</f>
        <v>2805000</v>
      </c>
      <c r="T73" s="42">
        <f t="shared" ref="T73" si="725">SUM(T74:T79)</f>
        <v>2805000</v>
      </c>
      <c r="U73" s="42">
        <f t="shared" ref="U73" si="726">SUM(U74:U79)</f>
        <v>2805000</v>
      </c>
      <c r="V73" s="42">
        <f t="shared" ref="V73" si="727">SUM(V74:V79)</f>
        <v>2805000</v>
      </c>
      <c r="W73" s="42">
        <f t="shared" ref="W73" si="728">SUM(W74:W79)</f>
        <v>2805000</v>
      </c>
      <c r="X73" s="42">
        <f t="shared" ref="X73" si="729">SUM(X74:X79)</f>
        <v>2805000</v>
      </c>
      <c r="Y73" s="42">
        <f t="shared" ref="Y73" si="730">SUM(Y74:Y79)</f>
        <v>2805000</v>
      </c>
      <c r="Z73" s="42">
        <f t="shared" ref="Z73" si="731">SUM(Z74:Z79)</f>
        <v>3470000</v>
      </c>
      <c r="AA73" s="42">
        <f t="shared" ref="AA73" si="732">SUM(AA74:AA79)</f>
        <v>3470000</v>
      </c>
      <c r="AB73" s="42">
        <f t="shared" ref="AB73" si="733">SUM(AB74:AB79)</f>
        <v>3470000</v>
      </c>
      <c r="AC73" s="42">
        <f t="shared" ref="AC73" si="734">SUM(AC74:AC79)</f>
        <v>3470000</v>
      </c>
      <c r="AD73" s="42">
        <f t="shared" ref="AD73" si="735">SUM(AD74:AD79)</f>
        <v>3470000</v>
      </c>
      <c r="AE73" s="42">
        <f t="shared" ref="AE73" si="736">SUM(AE74:AE79)</f>
        <v>3470000</v>
      </c>
      <c r="AF73" s="42">
        <f t="shared" ref="AF73" si="737">SUM(AF74:AF79)</f>
        <v>3470000</v>
      </c>
      <c r="AG73" s="42">
        <f t="shared" ref="AG73" si="738">SUM(AG74:AG79)</f>
        <v>3470000</v>
      </c>
      <c r="AH73" s="42">
        <f t="shared" ref="AH73" si="739">SUM(AH74:AH79)</f>
        <v>3470000</v>
      </c>
      <c r="AI73" s="42">
        <f t="shared" ref="AI73" si="740">SUM(AI74:AI79)</f>
        <v>3470000</v>
      </c>
      <c r="AJ73" s="42">
        <f t="shared" ref="AJ73" si="741">SUM(AJ74:AJ79)</f>
        <v>3470000</v>
      </c>
      <c r="AK73" s="42">
        <f t="shared" ref="AK73" si="742">SUM(AK74:AK79)</f>
        <v>3470000</v>
      </c>
      <c r="AL73" s="42">
        <f t="shared" ref="AL73" si="743">SUM(AL74:AL79)</f>
        <v>4795000</v>
      </c>
      <c r="AM73" s="42">
        <f t="shared" ref="AM73" si="744">SUM(AM74:AM79)</f>
        <v>4795000</v>
      </c>
      <c r="AN73" s="42">
        <f t="shared" ref="AN73" si="745">SUM(AN74:AN79)</f>
        <v>4795000</v>
      </c>
      <c r="AO73" s="42">
        <f t="shared" ref="AO73" si="746">SUM(AO74:AO79)</f>
        <v>4795000</v>
      </c>
      <c r="AP73" s="42">
        <f t="shared" ref="AP73" si="747">SUM(AP74:AP79)</f>
        <v>4795000</v>
      </c>
      <c r="AQ73" s="42">
        <f t="shared" ref="AQ73" si="748">SUM(AQ74:AQ79)</f>
        <v>4795000</v>
      </c>
      <c r="AR73" s="42">
        <f t="shared" ref="AR73" si="749">SUM(AR74:AR79)</f>
        <v>4795000</v>
      </c>
      <c r="AS73" s="42">
        <f t="shared" ref="AS73" si="750">SUM(AS74:AS79)</f>
        <v>4795000</v>
      </c>
      <c r="AT73" s="42">
        <f t="shared" ref="AT73" si="751">SUM(AT74:AT79)</f>
        <v>4795000</v>
      </c>
      <c r="AU73" s="42">
        <f t="shared" ref="AU73" si="752">SUM(AU74:AU79)</f>
        <v>4795000</v>
      </c>
      <c r="AV73" s="42">
        <f t="shared" ref="AV73" si="753">SUM(AV74:AV79)</f>
        <v>4795000</v>
      </c>
      <c r="AW73" s="42">
        <f t="shared" ref="AW73" si="754">SUM(AW74:AW79)</f>
        <v>4795000</v>
      </c>
      <c r="AX73" s="42">
        <f t="shared" ref="AX73" si="755">SUM(AX74:AX79)</f>
        <v>5200000</v>
      </c>
      <c r="AY73" s="42">
        <f t="shared" ref="AY73" si="756">SUM(AY74:AY79)</f>
        <v>5200000</v>
      </c>
      <c r="AZ73" s="42">
        <f t="shared" ref="AZ73" si="757">SUM(AZ74:AZ79)</f>
        <v>5200000</v>
      </c>
      <c r="BA73" s="42">
        <f t="shared" ref="BA73" si="758">SUM(BA74:BA79)</f>
        <v>5200000</v>
      </c>
      <c r="BB73" s="42">
        <f t="shared" ref="BB73" si="759">SUM(BB74:BB79)</f>
        <v>5200000</v>
      </c>
      <c r="BC73" s="42">
        <f t="shared" ref="BC73" si="760">SUM(BC74:BC79)</f>
        <v>5200000</v>
      </c>
      <c r="BD73" s="42">
        <f t="shared" ref="BD73" si="761">SUM(BD74:BD79)</f>
        <v>5200000</v>
      </c>
      <c r="BE73" s="42">
        <f t="shared" ref="BE73" si="762">SUM(BE74:BE79)</f>
        <v>5200000</v>
      </c>
      <c r="BF73" s="42">
        <f t="shared" ref="BF73" si="763">SUM(BF74:BF79)</f>
        <v>5200000</v>
      </c>
      <c r="BG73" s="42">
        <f t="shared" ref="BG73" si="764">SUM(BG74:BG79)</f>
        <v>5200000</v>
      </c>
      <c r="BH73" s="42">
        <f t="shared" ref="BH73" si="765">SUM(BH74:BH79)</f>
        <v>5200000</v>
      </c>
      <c r="BI73" s="42">
        <f t="shared" ref="BI73" si="766">SUM(BI74:BI79)</f>
        <v>5200000</v>
      </c>
      <c r="BJ73" s="42">
        <f t="shared" ref="BJ73" si="767">SUM(BJ74:BJ79)</f>
        <v>5200000</v>
      </c>
      <c r="BK73" s="42">
        <f t="shared" ref="BK73" si="768">SUM(BK74:BK79)</f>
        <v>5200000</v>
      </c>
      <c r="BL73" s="42">
        <f t="shared" ref="BL73" si="769">SUM(BL74:BL79)</f>
        <v>5200000</v>
      </c>
      <c r="BM73" s="42">
        <f t="shared" ref="BM73" si="770">SUM(BM74:BM79)</f>
        <v>5200000</v>
      </c>
      <c r="BN73" s="42">
        <f t="shared" ref="BN73" si="771">SUM(BN74:BN79)</f>
        <v>5200000</v>
      </c>
      <c r="BO73" s="42">
        <f t="shared" ref="BO73" si="772">SUM(BO74:BO79)</f>
        <v>5200000</v>
      </c>
      <c r="BP73" s="42">
        <f t="shared" ref="BP73" si="773">SUM(BP74:BP79)</f>
        <v>5200000</v>
      </c>
      <c r="BQ73" s="42">
        <f t="shared" ref="BQ73" si="774">SUM(BQ74:BQ79)</f>
        <v>5200000</v>
      </c>
      <c r="BR73" s="42">
        <f t="shared" ref="BR73" si="775">SUM(BR74:BR79)</f>
        <v>5200000</v>
      </c>
      <c r="BS73" s="42">
        <f t="shared" ref="BS73" si="776">SUM(BS74:BS79)</f>
        <v>5200000</v>
      </c>
      <c r="BT73" s="42">
        <f t="shared" ref="BT73" si="777">SUM(BT74:BT79)</f>
        <v>5200000</v>
      </c>
      <c r="BU73" s="42">
        <f t="shared" ref="BU73" si="778">SUM(BU74:BU79)</f>
        <v>5200000</v>
      </c>
      <c r="BV73" s="42">
        <f t="shared" ref="BV73" si="779">SUM(BV74:BV79)</f>
        <v>5755000</v>
      </c>
      <c r="BW73" s="42">
        <f t="shared" ref="BW73" si="780">SUM(BW74:BW79)</f>
        <v>5755000</v>
      </c>
      <c r="BX73" s="42">
        <f t="shared" ref="BX73" si="781">SUM(BX74:BX79)</f>
        <v>5755000</v>
      </c>
      <c r="BY73" s="42">
        <f t="shared" ref="BY73" si="782">SUM(BY74:BY79)</f>
        <v>5755000</v>
      </c>
      <c r="BZ73" s="42">
        <f t="shared" ref="BZ73" si="783">SUM(BZ74:BZ79)</f>
        <v>5755000</v>
      </c>
      <c r="CA73" s="42">
        <f t="shared" ref="CA73" si="784">SUM(CA74:CA79)</f>
        <v>5755000</v>
      </c>
      <c r="CB73" s="42">
        <f t="shared" ref="CB73" si="785">SUM(CB74:CB79)</f>
        <v>5755000</v>
      </c>
      <c r="CC73" s="42">
        <f t="shared" ref="CC73" si="786">SUM(CC74:CC79)</f>
        <v>5755000</v>
      </c>
      <c r="CD73" s="42">
        <f t="shared" ref="CD73" si="787">SUM(CD74:CD79)</f>
        <v>5755000</v>
      </c>
      <c r="CE73" s="42">
        <f t="shared" ref="CE73" si="788">SUM(CE74:CE79)</f>
        <v>5755000</v>
      </c>
      <c r="CF73" s="42">
        <f t="shared" ref="CF73" si="789">SUM(CF74:CF79)</f>
        <v>5755000</v>
      </c>
      <c r="CG73" s="42">
        <f t="shared" ref="CG73" si="790">SUM(CG74:CG79)</f>
        <v>5755000</v>
      </c>
      <c r="CH73" s="42">
        <f t="shared" ref="CH73" si="791">SUM(CH74:CH79)</f>
        <v>5755000</v>
      </c>
      <c r="CI73" s="42">
        <f t="shared" ref="CI73" si="792">SUM(CI74:CI79)</f>
        <v>5755000</v>
      </c>
      <c r="CJ73" s="42">
        <f t="shared" ref="CJ73" si="793">SUM(CJ74:CJ79)</f>
        <v>5755000</v>
      </c>
      <c r="CK73" s="42">
        <f t="shared" ref="CK73" si="794">SUM(CK74:CK79)</f>
        <v>5755000</v>
      </c>
      <c r="CL73" s="42">
        <f t="shared" ref="CL73" si="795">SUM(CL74:CL79)</f>
        <v>5755000</v>
      </c>
      <c r="CM73" s="42">
        <f t="shared" ref="CM73" si="796">SUM(CM74:CM79)</f>
        <v>5755000</v>
      </c>
      <c r="CN73" s="42">
        <f t="shared" ref="CN73" si="797">SUM(CN74:CN79)</f>
        <v>5755000</v>
      </c>
      <c r="CO73" s="42">
        <f t="shared" ref="CO73" si="798">SUM(CO74:CO79)</f>
        <v>5755000</v>
      </c>
      <c r="CP73" s="42">
        <f t="shared" ref="CP73" si="799">SUM(CP74:CP79)</f>
        <v>5755000</v>
      </c>
      <c r="CQ73" s="42">
        <f t="shared" ref="CQ73" si="800">SUM(CQ74:CQ79)</f>
        <v>5755000</v>
      </c>
      <c r="CR73" s="42">
        <f t="shared" ref="CR73" si="801">SUM(CR74:CR79)</f>
        <v>5755000</v>
      </c>
      <c r="CS73" s="42">
        <f t="shared" ref="CS73" si="802">SUM(CS74:CS79)</f>
        <v>5755000</v>
      </c>
      <c r="CT73" s="42">
        <f t="shared" ref="CT73" si="803">SUM(CT74:CT79)</f>
        <v>7720000</v>
      </c>
      <c r="CU73" s="42">
        <f t="shared" ref="CU73" si="804">SUM(CU74:CU79)</f>
        <v>7720000</v>
      </c>
      <c r="CV73" s="42">
        <f t="shared" ref="CV73" si="805">SUM(CV74:CV79)</f>
        <v>7720000</v>
      </c>
      <c r="CW73" s="42">
        <f t="shared" ref="CW73" si="806">SUM(CW74:CW79)</f>
        <v>7720000</v>
      </c>
      <c r="CX73" s="42">
        <f t="shared" ref="CX73" si="807">SUM(CX74:CX79)</f>
        <v>7720000</v>
      </c>
      <c r="CY73" s="42">
        <f t="shared" ref="CY73" si="808">SUM(CY74:CY79)</f>
        <v>7720000</v>
      </c>
      <c r="CZ73" s="42">
        <f t="shared" ref="CZ73" si="809">SUM(CZ74:CZ79)</f>
        <v>7720000</v>
      </c>
      <c r="DA73" s="42">
        <f t="shared" ref="DA73" si="810">SUM(DA74:DA79)</f>
        <v>7720000</v>
      </c>
      <c r="DB73" s="42">
        <f t="shared" ref="DB73" si="811">SUM(DB74:DB79)</f>
        <v>7720000</v>
      </c>
      <c r="DC73" s="42">
        <f t="shared" ref="DC73" si="812">SUM(DC74:DC79)</f>
        <v>7720000</v>
      </c>
      <c r="DD73" s="42">
        <f t="shared" ref="DD73" si="813">SUM(DD74:DD79)</f>
        <v>7720000</v>
      </c>
      <c r="DE73" s="42">
        <f t="shared" ref="DE73" si="814">SUM(DE74:DE79)</f>
        <v>7720000</v>
      </c>
      <c r="DF73" s="42">
        <f t="shared" ref="DF73" si="815">SUM(DF74:DF79)</f>
        <v>7720000</v>
      </c>
      <c r="DG73" s="42">
        <f t="shared" ref="DG73" si="816">SUM(DG74:DG79)</f>
        <v>7720000</v>
      </c>
      <c r="DH73" s="42">
        <f t="shared" ref="DH73" si="817">SUM(DH74:DH79)</f>
        <v>7720000</v>
      </c>
      <c r="DI73" s="42">
        <f t="shared" ref="DI73" si="818">SUM(DI74:DI79)</f>
        <v>7720000</v>
      </c>
      <c r="DJ73" s="42">
        <f t="shared" ref="DJ73" si="819">SUM(DJ74:DJ79)</f>
        <v>7720000</v>
      </c>
      <c r="DK73" s="42">
        <f t="shared" ref="DK73" si="820">SUM(DK74:DK79)</f>
        <v>7720000</v>
      </c>
      <c r="DL73" s="42">
        <f t="shared" ref="DL73" si="821">SUM(DL74:DL79)</f>
        <v>7720000</v>
      </c>
      <c r="DM73" s="42">
        <f t="shared" ref="DM73" si="822">SUM(DM74:DM79)</f>
        <v>7720000</v>
      </c>
      <c r="DN73" s="42">
        <f t="shared" ref="DN73" si="823">SUM(DN74:DN79)</f>
        <v>7720000</v>
      </c>
      <c r="DO73" s="42">
        <f t="shared" ref="DO73" si="824">SUM(DO74:DO79)</f>
        <v>7720000</v>
      </c>
      <c r="DP73" s="42">
        <f t="shared" ref="DP73" si="825">SUM(DP74:DP79)</f>
        <v>7720000</v>
      </c>
      <c r="DQ73" s="43">
        <f t="shared" ref="DQ73" si="826">SUM(DQ74:DQ79)</f>
        <v>7720000</v>
      </c>
    </row>
    <row r="74" spans="1:121" ht="18" customHeight="1" x14ac:dyDescent="0.3">
      <c r="A74" s="94" t="s">
        <v>104</v>
      </c>
      <c r="B74" s="95">
        <f t="shared" ref="B74:BM74" si="827">$B32*C32</f>
        <v>300000</v>
      </c>
      <c r="C74" s="95">
        <f t="shared" si="827"/>
        <v>300000</v>
      </c>
      <c r="D74" s="95">
        <f t="shared" si="827"/>
        <v>300000</v>
      </c>
      <c r="E74" s="95">
        <f t="shared" si="827"/>
        <v>300000</v>
      </c>
      <c r="F74" s="95">
        <f t="shared" si="827"/>
        <v>300000</v>
      </c>
      <c r="G74" s="95">
        <f t="shared" si="827"/>
        <v>300000</v>
      </c>
      <c r="H74" s="95">
        <f t="shared" si="827"/>
        <v>300000</v>
      </c>
      <c r="I74" s="95">
        <f t="shared" si="827"/>
        <v>300000</v>
      </c>
      <c r="J74" s="95">
        <f t="shared" si="827"/>
        <v>300000</v>
      </c>
      <c r="K74" s="95">
        <f t="shared" si="827"/>
        <v>300000</v>
      </c>
      <c r="L74" s="95">
        <f t="shared" si="827"/>
        <v>300000</v>
      </c>
      <c r="M74" s="95">
        <f t="shared" si="827"/>
        <v>300000</v>
      </c>
      <c r="N74" s="95">
        <f t="shared" si="827"/>
        <v>300000</v>
      </c>
      <c r="O74" s="95">
        <f t="shared" si="827"/>
        <v>300000</v>
      </c>
      <c r="P74" s="95">
        <f t="shared" si="827"/>
        <v>300000</v>
      </c>
      <c r="Q74" s="95">
        <f t="shared" si="827"/>
        <v>300000</v>
      </c>
      <c r="R74" s="95">
        <f t="shared" si="827"/>
        <v>300000</v>
      </c>
      <c r="S74" s="95">
        <f t="shared" si="827"/>
        <v>300000</v>
      </c>
      <c r="T74" s="95">
        <f t="shared" si="827"/>
        <v>300000</v>
      </c>
      <c r="U74" s="95">
        <f t="shared" si="827"/>
        <v>300000</v>
      </c>
      <c r="V74" s="95">
        <f t="shared" si="827"/>
        <v>300000</v>
      </c>
      <c r="W74" s="95">
        <f t="shared" si="827"/>
        <v>300000</v>
      </c>
      <c r="X74" s="95">
        <f t="shared" si="827"/>
        <v>300000</v>
      </c>
      <c r="Y74" s="95">
        <f t="shared" si="827"/>
        <v>300000</v>
      </c>
      <c r="Z74" s="95">
        <f t="shared" si="827"/>
        <v>300000</v>
      </c>
      <c r="AA74" s="95">
        <f t="shared" si="827"/>
        <v>300000</v>
      </c>
      <c r="AB74" s="95">
        <f t="shared" si="827"/>
        <v>300000</v>
      </c>
      <c r="AC74" s="95">
        <f t="shared" si="827"/>
        <v>300000</v>
      </c>
      <c r="AD74" s="95">
        <f t="shared" si="827"/>
        <v>300000</v>
      </c>
      <c r="AE74" s="95">
        <f t="shared" si="827"/>
        <v>300000</v>
      </c>
      <c r="AF74" s="95">
        <f t="shared" si="827"/>
        <v>300000</v>
      </c>
      <c r="AG74" s="95">
        <f t="shared" si="827"/>
        <v>300000</v>
      </c>
      <c r="AH74" s="95">
        <f t="shared" si="827"/>
        <v>300000</v>
      </c>
      <c r="AI74" s="95">
        <f t="shared" si="827"/>
        <v>300000</v>
      </c>
      <c r="AJ74" s="95">
        <f t="shared" si="827"/>
        <v>300000</v>
      </c>
      <c r="AK74" s="95">
        <f t="shared" si="827"/>
        <v>300000</v>
      </c>
      <c r="AL74" s="95">
        <f t="shared" si="827"/>
        <v>300000</v>
      </c>
      <c r="AM74" s="95">
        <f t="shared" si="827"/>
        <v>300000</v>
      </c>
      <c r="AN74" s="95">
        <f t="shared" si="827"/>
        <v>300000</v>
      </c>
      <c r="AO74" s="95">
        <f t="shared" si="827"/>
        <v>300000</v>
      </c>
      <c r="AP74" s="95">
        <f t="shared" si="827"/>
        <v>300000</v>
      </c>
      <c r="AQ74" s="95">
        <f t="shared" si="827"/>
        <v>300000</v>
      </c>
      <c r="AR74" s="95">
        <f t="shared" si="827"/>
        <v>300000</v>
      </c>
      <c r="AS74" s="95">
        <f t="shared" si="827"/>
        <v>300000</v>
      </c>
      <c r="AT74" s="95">
        <f t="shared" si="827"/>
        <v>300000</v>
      </c>
      <c r="AU74" s="95">
        <f t="shared" si="827"/>
        <v>300000</v>
      </c>
      <c r="AV74" s="95">
        <f t="shared" si="827"/>
        <v>300000</v>
      </c>
      <c r="AW74" s="95">
        <f t="shared" si="827"/>
        <v>300000</v>
      </c>
      <c r="AX74" s="95">
        <f t="shared" si="827"/>
        <v>300000</v>
      </c>
      <c r="AY74" s="95">
        <f t="shared" si="827"/>
        <v>300000</v>
      </c>
      <c r="AZ74" s="95">
        <f t="shared" si="827"/>
        <v>300000</v>
      </c>
      <c r="BA74" s="95">
        <f t="shared" si="827"/>
        <v>300000</v>
      </c>
      <c r="BB74" s="95">
        <f t="shared" si="827"/>
        <v>300000</v>
      </c>
      <c r="BC74" s="95">
        <f t="shared" si="827"/>
        <v>300000</v>
      </c>
      <c r="BD74" s="95">
        <f t="shared" si="827"/>
        <v>300000</v>
      </c>
      <c r="BE74" s="95">
        <f t="shared" si="827"/>
        <v>300000</v>
      </c>
      <c r="BF74" s="95">
        <f t="shared" si="827"/>
        <v>300000</v>
      </c>
      <c r="BG74" s="95">
        <f t="shared" si="827"/>
        <v>300000</v>
      </c>
      <c r="BH74" s="95">
        <f t="shared" si="827"/>
        <v>300000</v>
      </c>
      <c r="BI74" s="95">
        <f t="shared" si="827"/>
        <v>300000</v>
      </c>
      <c r="BJ74" s="95">
        <f t="shared" si="827"/>
        <v>300000</v>
      </c>
      <c r="BK74" s="95">
        <f t="shared" si="827"/>
        <v>300000</v>
      </c>
      <c r="BL74" s="95">
        <f t="shared" si="827"/>
        <v>300000</v>
      </c>
      <c r="BM74" s="95">
        <f t="shared" si="827"/>
        <v>300000</v>
      </c>
      <c r="BN74" s="95">
        <f t="shared" ref="BN74:DQ74" si="828">$B32*BO32</f>
        <v>300000</v>
      </c>
      <c r="BO74" s="95">
        <f t="shared" si="828"/>
        <v>300000</v>
      </c>
      <c r="BP74" s="95">
        <f t="shared" si="828"/>
        <v>300000</v>
      </c>
      <c r="BQ74" s="95">
        <f t="shared" si="828"/>
        <v>300000</v>
      </c>
      <c r="BR74" s="95">
        <f t="shared" si="828"/>
        <v>300000</v>
      </c>
      <c r="BS74" s="95">
        <f t="shared" si="828"/>
        <v>300000</v>
      </c>
      <c r="BT74" s="95">
        <f t="shared" si="828"/>
        <v>300000</v>
      </c>
      <c r="BU74" s="95">
        <f t="shared" si="828"/>
        <v>300000</v>
      </c>
      <c r="BV74" s="95">
        <f t="shared" si="828"/>
        <v>300000</v>
      </c>
      <c r="BW74" s="95">
        <f t="shared" si="828"/>
        <v>300000</v>
      </c>
      <c r="BX74" s="95">
        <f t="shared" si="828"/>
        <v>300000</v>
      </c>
      <c r="BY74" s="95">
        <f t="shared" si="828"/>
        <v>300000</v>
      </c>
      <c r="BZ74" s="95">
        <f t="shared" si="828"/>
        <v>300000</v>
      </c>
      <c r="CA74" s="95">
        <f t="shared" si="828"/>
        <v>300000</v>
      </c>
      <c r="CB74" s="95">
        <f t="shared" si="828"/>
        <v>300000</v>
      </c>
      <c r="CC74" s="95">
        <f t="shared" si="828"/>
        <v>300000</v>
      </c>
      <c r="CD74" s="95">
        <f t="shared" si="828"/>
        <v>300000</v>
      </c>
      <c r="CE74" s="95">
        <f t="shared" si="828"/>
        <v>300000</v>
      </c>
      <c r="CF74" s="95">
        <f t="shared" si="828"/>
        <v>300000</v>
      </c>
      <c r="CG74" s="95">
        <f t="shared" si="828"/>
        <v>300000</v>
      </c>
      <c r="CH74" s="95">
        <f t="shared" si="828"/>
        <v>300000</v>
      </c>
      <c r="CI74" s="95">
        <f t="shared" si="828"/>
        <v>300000</v>
      </c>
      <c r="CJ74" s="95">
        <f t="shared" si="828"/>
        <v>300000</v>
      </c>
      <c r="CK74" s="95">
        <f t="shared" si="828"/>
        <v>300000</v>
      </c>
      <c r="CL74" s="95">
        <f t="shared" si="828"/>
        <v>300000</v>
      </c>
      <c r="CM74" s="95">
        <f t="shared" si="828"/>
        <v>300000</v>
      </c>
      <c r="CN74" s="95">
        <f t="shared" si="828"/>
        <v>300000</v>
      </c>
      <c r="CO74" s="95">
        <f t="shared" si="828"/>
        <v>300000</v>
      </c>
      <c r="CP74" s="95">
        <f t="shared" si="828"/>
        <v>300000</v>
      </c>
      <c r="CQ74" s="95">
        <f t="shared" si="828"/>
        <v>300000</v>
      </c>
      <c r="CR74" s="95">
        <f t="shared" si="828"/>
        <v>300000</v>
      </c>
      <c r="CS74" s="95">
        <f t="shared" si="828"/>
        <v>300000</v>
      </c>
      <c r="CT74" s="95">
        <f t="shared" si="828"/>
        <v>300000</v>
      </c>
      <c r="CU74" s="95">
        <f t="shared" si="828"/>
        <v>300000</v>
      </c>
      <c r="CV74" s="95">
        <f t="shared" si="828"/>
        <v>300000</v>
      </c>
      <c r="CW74" s="95">
        <f t="shared" si="828"/>
        <v>300000</v>
      </c>
      <c r="CX74" s="95">
        <f t="shared" si="828"/>
        <v>300000</v>
      </c>
      <c r="CY74" s="95">
        <f t="shared" si="828"/>
        <v>300000</v>
      </c>
      <c r="CZ74" s="95">
        <f t="shared" si="828"/>
        <v>300000</v>
      </c>
      <c r="DA74" s="95">
        <f t="shared" si="828"/>
        <v>300000</v>
      </c>
      <c r="DB74" s="95">
        <f t="shared" si="828"/>
        <v>300000</v>
      </c>
      <c r="DC74" s="95">
        <f t="shared" si="828"/>
        <v>300000</v>
      </c>
      <c r="DD74" s="95">
        <f t="shared" si="828"/>
        <v>300000</v>
      </c>
      <c r="DE74" s="95">
        <f t="shared" si="828"/>
        <v>300000</v>
      </c>
      <c r="DF74" s="95">
        <f t="shared" si="828"/>
        <v>300000</v>
      </c>
      <c r="DG74" s="95">
        <f t="shared" si="828"/>
        <v>300000</v>
      </c>
      <c r="DH74" s="95">
        <f t="shared" si="828"/>
        <v>300000</v>
      </c>
      <c r="DI74" s="95">
        <f t="shared" si="828"/>
        <v>300000</v>
      </c>
      <c r="DJ74" s="95">
        <f t="shared" si="828"/>
        <v>300000</v>
      </c>
      <c r="DK74" s="95">
        <f t="shared" si="828"/>
        <v>300000</v>
      </c>
      <c r="DL74" s="95">
        <f t="shared" si="828"/>
        <v>300000</v>
      </c>
      <c r="DM74" s="95">
        <f t="shared" si="828"/>
        <v>300000</v>
      </c>
      <c r="DN74" s="95">
        <f t="shared" si="828"/>
        <v>300000</v>
      </c>
      <c r="DO74" s="95">
        <f t="shared" si="828"/>
        <v>300000</v>
      </c>
      <c r="DP74" s="95">
        <f t="shared" si="828"/>
        <v>300000</v>
      </c>
      <c r="DQ74" s="96">
        <f t="shared" si="828"/>
        <v>300000</v>
      </c>
    </row>
    <row r="75" spans="1:121" ht="18" customHeight="1" x14ac:dyDescent="0.3">
      <c r="A75" s="94" t="s">
        <v>105</v>
      </c>
      <c r="B75" s="95">
        <f t="shared" ref="B75:BM75" si="829">$B33*C33</f>
        <v>450000</v>
      </c>
      <c r="C75" s="95">
        <f t="shared" si="829"/>
        <v>450000</v>
      </c>
      <c r="D75" s="95">
        <f t="shared" si="829"/>
        <v>450000</v>
      </c>
      <c r="E75" s="95">
        <f t="shared" si="829"/>
        <v>450000</v>
      </c>
      <c r="F75" s="95">
        <f t="shared" si="829"/>
        <v>450000</v>
      </c>
      <c r="G75" s="95">
        <f t="shared" si="829"/>
        <v>450000</v>
      </c>
      <c r="H75" s="95">
        <f t="shared" si="829"/>
        <v>450000</v>
      </c>
      <c r="I75" s="95">
        <f t="shared" si="829"/>
        <v>450000</v>
      </c>
      <c r="J75" s="95">
        <f t="shared" si="829"/>
        <v>450000</v>
      </c>
      <c r="K75" s="95">
        <f t="shared" si="829"/>
        <v>450000</v>
      </c>
      <c r="L75" s="95">
        <f t="shared" si="829"/>
        <v>450000</v>
      </c>
      <c r="M75" s="95">
        <f t="shared" si="829"/>
        <v>450000</v>
      </c>
      <c r="N75" s="95">
        <f t="shared" si="829"/>
        <v>750000</v>
      </c>
      <c r="O75" s="95">
        <f t="shared" si="829"/>
        <v>750000</v>
      </c>
      <c r="P75" s="95">
        <f t="shared" si="829"/>
        <v>750000</v>
      </c>
      <c r="Q75" s="95">
        <f t="shared" si="829"/>
        <v>750000</v>
      </c>
      <c r="R75" s="95">
        <f t="shared" si="829"/>
        <v>750000</v>
      </c>
      <c r="S75" s="95">
        <f t="shared" si="829"/>
        <v>750000</v>
      </c>
      <c r="T75" s="95">
        <f t="shared" si="829"/>
        <v>750000</v>
      </c>
      <c r="U75" s="95">
        <f t="shared" si="829"/>
        <v>750000</v>
      </c>
      <c r="V75" s="95">
        <f t="shared" si="829"/>
        <v>750000</v>
      </c>
      <c r="W75" s="95">
        <f t="shared" si="829"/>
        <v>750000</v>
      </c>
      <c r="X75" s="95">
        <f t="shared" si="829"/>
        <v>750000</v>
      </c>
      <c r="Y75" s="95">
        <f t="shared" si="829"/>
        <v>750000</v>
      </c>
      <c r="Z75" s="95">
        <f t="shared" si="829"/>
        <v>1050000</v>
      </c>
      <c r="AA75" s="95">
        <f t="shared" si="829"/>
        <v>1050000</v>
      </c>
      <c r="AB75" s="95">
        <f t="shared" si="829"/>
        <v>1050000</v>
      </c>
      <c r="AC75" s="95">
        <f t="shared" si="829"/>
        <v>1050000</v>
      </c>
      <c r="AD75" s="95">
        <f t="shared" si="829"/>
        <v>1050000</v>
      </c>
      <c r="AE75" s="95">
        <f t="shared" si="829"/>
        <v>1050000</v>
      </c>
      <c r="AF75" s="95">
        <f t="shared" si="829"/>
        <v>1050000</v>
      </c>
      <c r="AG75" s="95">
        <f t="shared" si="829"/>
        <v>1050000</v>
      </c>
      <c r="AH75" s="95">
        <f t="shared" si="829"/>
        <v>1050000</v>
      </c>
      <c r="AI75" s="95">
        <f t="shared" si="829"/>
        <v>1050000</v>
      </c>
      <c r="AJ75" s="95">
        <f t="shared" si="829"/>
        <v>1050000</v>
      </c>
      <c r="AK75" s="95">
        <f t="shared" si="829"/>
        <v>1050000</v>
      </c>
      <c r="AL75" s="95">
        <f t="shared" si="829"/>
        <v>1350000</v>
      </c>
      <c r="AM75" s="95">
        <f t="shared" si="829"/>
        <v>1350000</v>
      </c>
      <c r="AN75" s="95">
        <f t="shared" si="829"/>
        <v>1350000</v>
      </c>
      <c r="AO75" s="95">
        <f t="shared" si="829"/>
        <v>1350000</v>
      </c>
      <c r="AP75" s="95">
        <f t="shared" si="829"/>
        <v>1350000</v>
      </c>
      <c r="AQ75" s="95">
        <f t="shared" si="829"/>
        <v>1350000</v>
      </c>
      <c r="AR75" s="95">
        <f t="shared" si="829"/>
        <v>1350000</v>
      </c>
      <c r="AS75" s="95">
        <f t="shared" si="829"/>
        <v>1350000</v>
      </c>
      <c r="AT75" s="95">
        <f t="shared" si="829"/>
        <v>1350000</v>
      </c>
      <c r="AU75" s="95">
        <f t="shared" si="829"/>
        <v>1350000</v>
      </c>
      <c r="AV75" s="95">
        <f t="shared" si="829"/>
        <v>1350000</v>
      </c>
      <c r="AW75" s="95">
        <f t="shared" si="829"/>
        <v>1350000</v>
      </c>
      <c r="AX75" s="95">
        <f t="shared" si="829"/>
        <v>1500000</v>
      </c>
      <c r="AY75" s="95">
        <f t="shared" si="829"/>
        <v>1500000</v>
      </c>
      <c r="AZ75" s="95">
        <f t="shared" si="829"/>
        <v>1500000</v>
      </c>
      <c r="BA75" s="95">
        <f t="shared" si="829"/>
        <v>1500000</v>
      </c>
      <c r="BB75" s="95">
        <f t="shared" si="829"/>
        <v>1500000</v>
      </c>
      <c r="BC75" s="95">
        <f t="shared" si="829"/>
        <v>1500000</v>
      </c>
      <c r="BD75" s="95">
        <f t="shared" si="829"/>
        <v>1500000</v>
      </c>
      <c r="BE75" s="95">
        <f t="shared" si="829"/>
        <v>1500000</v>
      </c>
      <c r="BF75" s="95">
        <f t="shared" si="829"/>
        <v>1500000</v>
      </c>
      <c r="BG75" s="95">
        <f t="shared" si="829"/>
        <v>1500000</v>
      </c>
      <c r="BH75" s="95">
        <f t="shared" si="829"/>
        <v>1500000</v>
      </c>
      <c r="BI75" s="95">
        <f t="shared" si="829"/>
        <v>1500000</v>
      </c>
      <c r="BJ75" s="95">
        <f t="shared" si="829"/>
        <v>1500000</v>
      </c>
      <c r="BK75" s="95">
        <f t="shared" si="829"/>
        <v>1500000</v>
      </c>
      <c r="BL75" s="95">
        <f t="shared" si="829"/>
        <v>1500000</v>
      </c>
      <c r="BM75" s="95">
        <f t="shared" si="829"/>
        <v>1500000</v>
      </c>
      <c r="BN75" s="95">
        <f t="shared" ref="BN75:DQ75" si="830">$B33*BO33</f>
        <v>1500000</v>
      </c>
      <c r="BO75" s="95">
        <f t="shared" si="830"/>
        <v>1500000</v>
      </c>
      <c r="BP75" s="95">
        <f t="shared" si="830"/>
        <v>1500000</v>
      </c>
      <c r="BQ75" s="95">
        <f t="shared" si="830"/>
        <v>1500000</v>
      </c>
      <c r="BR75" s="95">
        <f t="shared" si="830"/>
        <v>1500000</v>
      </c>
      <c r="BS75" s="95">
        <f t="shared" si="830"/>
        <v>1500000</v>
      </c>
      <c r="BT75" s="95">
        <f t="shared" si="830"/>
        <v>1500000</v>
      </c>
      <c r="BU75" s="95">
        <f t="shared" si="830"/>
        <v>1500000</v>
      </c>
      <c r="BV75" s="95">
        <f t="shared" si="830"/>
        <v>1800000</v>
      </c>
      <c r="BW75" s="95">
        <f t="shared" si="830"/>
        <v>1800000</v>
      </c>
      <c r="BX75" s="95">
        <f t="shared" si="830"/>
        <v>1800000</v>
      </c>
      <c r="BY75" s="95">
        <f t="shared" si="830"/>
        <v>1800000</v>
      </c>
      <c r="BZ75" s="95">
        <f t="shared" si="830"/>
        <v>1800000</v>
      </c>
      <c r="CA75" s="95">
        <f t="shared" si="830"/>
        <v>1800000</v>
      </c>
      <c r="CB75" s="95">
        <f t="shared" si="830"/>
        <v>1800000</v>
      </c>
      <c r="CC75" s="95">
        <f t="shared" si="830"/>
        <v>1800000</v>
      </c>
      <c r="CD75" s="95">
        <f t="shared" si="830"/>
        <v>1800000</v>
      </c>
      <c r="CE75" s="95">
        <f t="shared" si="830"/>
        <v>1800000</v>
      </c>
      <c r="CF75" s="95">
        <f t="shared" si="830"/>
        <v>1800000</v>
      </c>
      <c r="CG75" s="95">
        <f t="shared" si="830"/>
        <v>1800000</v>
      </c>
      <c r="CH75" s="95">
        <f t="shared" si="830"/>
        <v>1800000</v>
      </c>
      <c r="CI75" s="95">
        <f t="shared" si="830"/>
        <v>1800000</v>
      </c>
      <c r="CJ75" s="95">
        <f t="shared" si="830"/>
        <v>1800000</v>
      </c>
      <c r="CK75" s="95">
        <f t="shared" si="830"/>
        <v>1800000</v>
      </c>
      <c r="CL75" s="95">
        <f t="shared" si="830"/>
        <v>1800000</v>
      </c>
      <c r="CM75" s="95">
        <f t="shared" si="830"/>
        <v>1800000</v>
      </c>
      <c r="CN75" s="95">
        <f t="shared" si="830"/>
        <v>1800000</v>
      </c>
      <c r="CO75" s="95">
        <f t="shared" si="830"/>
        <v>1800000</v>
      </c>
      <c r="CP75" s="95">
        <f t="shared" si="830"/>
        <v>1800000</v>
      </c>
      <c r="CQ75" s="95">
        <f t="shared" si="830"/>
        <v>1800000</v>
      </c>
      <c r="CR75" s="95">
        <f t="shared" si="830"/>
        <v>1800000</v>
      </c>
      <c r="CS75" s="95">
        <f t="shared" si="830"/>
        <v>1800000</v>
      </c>
      <c r="CT75" s="95">
        <f t="shared" si="830"/>
        <v>2250000</v>
      </c>
      <c r="CU75" s="95">
        <f t="shared" si="830"/>
        <v>2250000</v>
      </c>
      <c r="CV75" s="95">
        <f t="shared" si="830"/>
        <v>2250000</v>
      </c>
      <c r="CW75" s="95">
        <f t="shared" si="830"/>
        <v>2250000</v>
      </c>
      <c r="CX75" s="95">
        <f t="shared" si="830"/>
        <v>2250000</v>
      </c>
      <c r="CY75" s="95">
        <f t="shared" si="830"/>
        <v>2250000</v>
      </c>
      <c r="CZ75" s="95">
        <f t="shared" si="830"/>
        <v>2250000</v>
      </c>
      <c r="DA75" s="95">
        <f t="shared" si="830"/>
        <v>2250000</v>
      </c>
      <c r="DB75" s="95">
        <f t="shared" si="830"/>
        <v>2250000</v>
      </c>
      <c r="DC75" s="95">
        <f t="shared" si="830"/>
        <v>2250000</v>
      </c>
      <c r="DD75" s="95">
        <f t="shared" si="830"/>
        <v>2250000</v>
      </c>
      <c r="DE75" s="95">
        <f t="shared" si="830"/>
        <v>2250000</v>
      </c>
      <c r="DF75" s="95">
        <f t="shared" si="830"/>
        <v>2250000</v>
      </c>
      <c r="DG75" s="95">
        <f t="shared" si="830"/>
        <v>2250000</v>
      </c>
      <c r="DH75" s="95">
        <f t="shared" si="830"/>
        <v>2250000</v>
      </c>
      <c r="DI75" s="95">
        <f t="shared" si="830"/>
        <v>2250000</v>
      </c>
      <c r="DJ75" s="95">
        <f t="shared" si="830"/>
        <v>2250000</v>
      </c>
      <c r="DK75" s="95">
        <f t="shared" si="830"/>
        <v>2250000</v>
      </c>
      <c r="DL75" s="95">
        <f t="shared" si="830"/>
        <v>2250000</v>
      </c>
      <c r="DM75" s="95">
        <f t="shared" si="830"/>
        <v>2250000</v>
      </c>
      <c r="DN75" s="95">
        <f t="shared" si="830"/>
        <v>2250000</v>
      </c>
      <c r="DO75" s="95">
        <f t="shared" si="830"/>
        <v>2250000</v>
      </c>
      <c r="DP75" s="95">
        <f t="shared" si="830"/>
        <v>2250000</v>
      </c>
      <c r="DQ75" s="96">
        <f t="shared" si="830"/>
        <v>2250000</v>
      </c>
    </row>
    <row r="76" spans="1:121" ht="18" customHeight="1" x14ac:dyDescent="0.3">
      <c r="A76" s="94" t="s">
        <v>106</v>
      </c>
      <c r="B76" s="95">
        <f t="shared" ref="B76:BM76" si="831">$B34*C34</f>
        <v>250000</v>
      </c>
      <c r="C76" s="95">
        <f t="shared" si="831"/>
        <v>250000</v>
      </c>
      <c r="D76" s="95">
        <f t="shared" si="831"/>
        <v>250000</v>
      </c>
      <c r="E76" s="95">
        <f t="shared" si="831"/>
        <v>250000</v>
      </c>
      <c r="F76" s="95">
        <f t="shared" si="831"/>
        <v>250000</v>
      </c>
      <c r="G76" s="95">
        <f t="shared" si="831"/>
        <v>250000</v>
      </c>
      <c r="H76" s="95">
        <f t="shared" si="831"/>
        <v>250000</v>
      </c>
      <c r="I76" s="95">
        <f t="shared" si="831"/>
        <v>250000</v>
      </c>
      <c r="J76" s="95">
        <f t="shared" si="831"/>
        <v>250000</v>
      </c>
      <c r="K76" s="95">
        <f t="shared" si="831"/>
        <v>250000</v>
      </c>
      <c r="L76" s="95">
        <f t="shared" si="831"/>
        <v>250000</v>
      </c>
      <c r="M76" s="95">
        <f t="shared" si="831"/>
        <v>250000</v>
      </c>
      <c r="N76" s="95">
        <f t="shared" si="831"/>
        <v>375000</v>
      </c>
      <c r="O76" s="95">
        <f t="shared" si="831"/>
        <v>375000</v>
      </c>
      <c r="P76" s="95">
        <f t="shared" si="831"/>
        <v>375000</v>
      </c>
      <c r="Q76" s="95">
        <f t="shared" si="831"/>
        <v>375000</v>
      </c>
      <c r="R76" s="95">
        <f t="shared" si="831"/>
        <v>375000</v>
      </c>
      <c r="S76" s="95">
        <f t="shared" si="831"/>
        <v>375000</v>
      </c>
      <c r="T76" s="95">
        <f t="shared" si="831"/>
        <v>375000</v>
      </c>
      <c r="U76" s="95">
        <f t="shared" si="831"/>
        <v>375000</v>
      </c>
      <c r="V76" s="95">
        <f t="shared" si="831"/>
        <v>375000</v>
      </c>
      <c r="W76" s="95">
        <f t="shared" si="831"/>
        <v>375000</v>
      </c>
      <c r="X76" s="95">
        <f t="shared" si="831"/>
        <v>375000</v>
      </c>
      <c r="Y76" s="95">
        <f t="shared" si="831"/>
        <v>375000</v>
      </c>
      <c r="Z76" s="95">
        <f t="shared" si="831"/>
        <v>500000</v>
      </c>
      <c r="AA76" s="95">
        <f t="shared" si="831"/>
        <v>500000</v>
      </c>
      <c r="AB76" s="95">
        <f t="shared" si="831"/>
        <v>500000</v>
      </c>
      <c r="AC76" s="95">
        <f t="shared" si="831"/>
        <v>500000</v>
      </c>
      <c r="AD76" s="95">
        <f t="shared" si="831"/>
        <v>500000</v>
      </c>
      <c r="AE76" s="95">
        <f t="shared" si="831"/>
        <v>500000</v>
      </c>
      <c r="AF76" s="95">
        <f t="shared" si="831"/>
        <v>500000</v>
      </c>
      <c r="AG76" s="95">
        <f t="shared" si="831"/>
        <v>500000</v>
      </c>
      <c r="AH76" s="95">
        <f t="shared" si="831"/>
        <v>500000</v>
      </c>
      <c r="AI76" s="95">
        <f t="shared" si="831"/>
        <v>500000</v>
      </c>
      <c r="AJ76" s="95">
        <f t="shared" si="831"/>
        <v>500000</v>
      </c>
      <c r="AK76" s="95">
        <f t="shared" si="831"/>
        <v>500000</v>
      </c>
      <c r="AL76" s="95">
        <f t="shared" si="831"/>
        <v>625000</v>
      </c>
      <c r="AM76" s="95">
        <f t="shared" si="831"/>
        <v>625000</v>
      </c>
      <c r="AN76" s="95">
        <f t="shared" si="831"/>
        <v>625000</v>
      </c>
      <c r="AO76" s="95">
        <f t="shared" si="831"/>
        <v>625000</v>
      </c>
      <c r="AP76" s="95">
        <f t="shared" si="831"/>
        <v>625000</v>
      </c>
      <c r="AQ76" s="95">
        <f t="shared" si="831"/>
        <v>625000</v>
      </c>
      <c r="AR76" s="95">
        <f t="shared" si="831"/>
        <v>625000</v>
      </c>
      <c r="AS76" s="95">
        <f t="shared" si="831"/>
        <v>625000</v>
      </c>
      <c r="AT76" s="95">
        <f t="shared" si="831"/>
        <v>625000</v>
      </c>
      <c r="AU76" s="95">
        <f t="shared" si="831"/>
        <v>625000</v>
      </c>
      <c r="AV76" s="95">
        <f t="shared" si="831"/>
        <v>625000</v>
      </c>
      <c r="AW76" s="95">
        <f t="shared" si="831"/>
        <v>625000</v>
      </c>
      <c r="AX76" s="95">
        <f t="shared" si="831"/>
        <v>750000</v>
      </c>
      <c r="AY76" s="95">
        <f t="shared" si="831"/>
        <v>750000</v>
      </c>
      <c r="AZ76" s="95">
        <f t="shared" si="831"/>
        <v>750000</v>
      </c>
      <c r="BA76" s="95">
        <f t="shared" si="831"/>
        <v>750000</v>
      </c>
      <c r="BB76" s="95">
        <f t="shared" si="831"/>
        <v>750000</v>
      </c>
      <c r="BC76" s="95">
        <f t="shared" si="831"/>
        <v>750000</v>
      </c>
      <c r="BD76" s="95">
        <f t="shared" si="831"/>
        <v>750000</v>
      </c>
      <c r="BE76" s="95">
        <f t="shared" si="831"/>
        <v>750000</v>
      </c>
      <c r="BF76" s="95">
        <f t="shared" si="831"/>
        <v>750000</v>
      </c>
      <c r="BG76" s="95">
        <f t="shared" si="831"/>
        <v>750000</v>
      </c>
      <c r="BH76" s="95">
        <f t="shared" si="831"/>
        <v>750000</v>
      </c>
      <c r="BI76" s="95">
        <f t="shared" si="831"/>
        <v>750000</v>
      </c>
      <c r="BJ76" s="95">
        <f t="shared" si="831"/>
        <v>750000</v>
      </c>
      <c r="BK76" s="95">
        <f t="shared" si="831"/>
        <v>750000</v>
      </c>
      <c r="BL76" s="95">
        <f t="shared" si="831"/>
        <v>750000</v>
      </c>
      <c r="BM76" s="95">
        <f t="shared" si="831"/>
        <v>750000</v>
      </c>
      <c r="BN76" s="95">
        <f t="shared" ref="BN76:DQ76" si="832">$B34*BO34</f>
        <v>750000</v>
      </c>
      <c r="BO76" s="95">
        <f t="shared" si="832"/>
        <v>750000</v>
      </c>
      <c r="BP76" s="95">
        <f t="shared" si="832"/>
        <v>750000</v>
      </c>
      <c r="BQ76" s="95">
        <f t="shared" si="832"/>
        <v>750000</v>
      </c>
      <c r="BR76" s="95">
        <f t="shared" si="832"/>
        <v>750000</v>
      </c>
      <c r="BS76" s="95">
        <f t="shared" si="832"/>
        <v>750000</v>
      </c>
      <c r="BT76" s="95">
        <f t="shared" si="832"/>
        <v>750000</v>
      </c>
      <c r="BU76" s="95">
        <f t="shared" si="832"/>
        <v>750000</v>
      </c>
      <c r="BV76" s="95">
        <f t="shared" si="832"/>
        <v>875000</v>
      </c>
      <c r="BW76" s="95">
        <f t="shared" si="832"/>
        <v>875000</v>
      </c>
      <c r="BX76" s="95">
        <f t="shared" si="832"/>
        <v>875000</v>
      </c>
      <c r="BY76" s="95">
        <f t="shared" si="832"/>
        <v>875000</v>
      </c>
      <c r="BZ76" s="95">
        <f t="shared" si="832"/>
        <v>875000</v>
      </c>
      <c r="CA76" s="95">
        <f t="shared" si="832"/>
        <v>875000</v>
      </c>
      <c r="CB76" s="95">
        <f t="shared" si="832"/>
        <v>875000</v>
      </c>
      <c r="CC76" s="95">
        <f t="shared" si="832"/>
        <v>875000</v>
      </c>
      <c r="CD76" s="95">
        <f t="shared" si="832"/>
        <v>875000</v>
      </c>
      <c r="CE76" s="95">
        <f t="shared" si="832"/>
        <v>875000</v>
      </c>
      <c r="CF76" s="95">
        <f t="shared" si="832"/>
        <v>875000</v>
      </c>
      <c r="CG76" s="95">
        <f t="shared" si="832"/>
        <v>875000</v>
      </c>
      <c r="CH76" s="95">
        <f t="shared" si="832"/>
        <v>875000</v>
      </c>
      <c r="CI76" s="95">
        <f t="shared" si="832"/>
        <v>875000</v>
      </c>
      <c r="CJ76" s="95">
        <f t="shared" si="832"/>
        <v>875000</v>
      </c>
      <c r="CK76" s="95">
        <f t="shared" si="832"/>
        <v>875000</v>
      </c>
      <c r="CL76" s="95">
        <f t="shared" si="832"/>
        <v>875000</v>
      </c>
      <c r="CM76" s="95">
        <f t="shared" si="832"/>
        <v>875000</v>
      </c>
      <c r="CN76" s="95">
        <f t="shared" si="832"/>
        <v>875000</v>
      </c>
      <c r="CO76" s="95">
        <f t="shared" si="832"/>
        <v>875000</v>
      </c>
      <c r="CP76" s="95">
        <f t="shared" si="832"/>
        <v>875000</v>
      </c>
      <c r="CQ76" s="95">
        <f t="shared" si="832"/>
        <v>875000</v>
      </c>
      <c r="CR76" s="95">
        <f t="shared" si="832"/>
        <v>875000</v>
      </c>
      <c r="CS76" s="95">
        <f t="shared" si="832"/>
        <v>875000</v>
      </c>
      <c r="CT76" s="95">
        <f t="shared" si="832"/>
        <v>1250000</v>
      </c>
      <c r="CU76" s="95">
        <f t="shared" si="832"/>
        <v>1250000</v>
      </c>
      <c r="CV76" s="95">
        <f t="shared" si="832"/>
        <v>1250000</v>
      </c>
      <c r="CW76" s="95">
        <f t="shared" si="832"/>
        <v>1250000</v>
      </c>
      <c r="CX76" s="95">
        <f t="shared" si="832"/>
        <v>1250000</v>
      </c>
      <c r="CY76" s="95">
        <f t="shared" si="832"/>
        <v>1250000</v>
      </c>
      <c r="CZ76" s="95">
        <f t="shared" si="832"/>
        <v>1250000</v>
      </c>
      <c r="DA76" s="95">
        <f t="shared" si="832"/>
        <v>1250000</v>
      </c>
      <c r="DB76" s="95">
        <f t="shared" si="832"/>
        <v>1250000</v>
      </c>
      <c r="DC76" s="95">
        <f t="shared" si="832"/>
        <v>1250000</v>
      </c>
      <c r="DD76" s="95">
        <f t="shared" si="832"/>
        <v>1250000</v>
      </c>
      <c r="DE76" s="95">
        <f t="shared" si="832"/>
        <v>1250000</v>
      </c>
      <c r="DF76" s="95">
        <f t="shared" si="832"/>
        <v>1250000</v>
      </c>
      <c r="DG76" s="95">
        <f t="shared" si="832"/>
        <v>1250000</v>
      </c>
      <c r="DH76" s="95">
        <f t="shared" si="832"/>
        <v>1250000</v>
      </c>
      <c r="DI76" s="95">
        <f t="shared" si="832"/>
        <v>1250000</v>
      </c>
      <c r="DJ76" s="95">
        <f t="shared" si="832"/>
        <v>1250000</v>
      </c>
      <c r="DK76" s="95">
        <f t="shared" si="832"/>
        <v>1250000</v>
      </c>
      <c r="DL76" s="95">
        <f t="shared" si="832"/>
        <v>1250000</v>
      </c>
      <c r="DM76" s="95">
        <f t="shared" si="832"/>
        <v>1250000</v>
      </c>
      <c r="DN76" s="95">
        <f t="shared" si="832"/>
        <v>1250000</v>
      </c>
      <c r="DO76" s="95">
        <f t="shared" si="832"/>
        <v>1250000</v>
      </c>
      <c r="DP76" s="95">
        <f t="shared" si="832"/>
        <v>1250000</v>
      </c>
      <c r="DQ76" s="96">
        <f t="shared" si="832"/>
        <v>1250000</v>
      </c>
    </row>
    <row r="77" spans="1:121" ht="18" customHeight="1" x14ac:dyDescent="0.3">
      <c r="A77" s="94" t="s">
        <v>107</v>
      </c>
      <c r="B77" s="95">
        <f t="shared" ref="B77:BM77" si="833">$B35*C35</f>
        <v>260000</v>
      </c>
      <c r="C77" s="95">
        <f t="shared" si="833"/>
        <v>260000</v>
      </c>
      <c r="D77" s="95">
        <f t="shared" si="833"/>
        <v>260000</v>
      </c>
      <c r="E77" s="95">
        <f t="shared" si="833"/>
        <v>260000</v>
      </c>
      <c r="F77" s="95">
        <f t="shared" si="833"/>
        <v>260000</v>
      </c>
      <c r="G77" s="95">
        <f t="shared" si="833"/>
        <v>260000</v>
      </c>
      <c r="H77" s="95">
        <f t="shared" si="833"/>
        <v>260000</v>
      </c>
      <c r="I77" s="95">
        <f t="shared" si="833"/>
        <v>260000</v>
      </c>
      <c r="J77" s="95">
        <f t="shared" si="833"/>
        <v>260000</v>
      </c>
      <c r="K77" s="95">
        <f t="shared" si="833"/>
        <v>260000</v>
      </c>
      <c r="L77" s="95">
        <f t="shared" si="833"/>
        <v>260000</v>
      </c>
      <c r="M77" s="95">
        <f t="shared" si="833"/>
        <v>260000</v>
      </c>
      <c r="N77" s="95">
        <f t="shared" si="833"/>
        <v>260000</v>
      </c>
      <c r="O77" s="95">
        <f t="shared" si="833"/>
        <v>260000</v>
      </c>
      <c r="P77" s="95">
        <f t="shared" si="833"/>
        <v>260000</v>
      </c>
      <c r="Q77" s="95">
        <f t="shared" si="833"/>
        <v>260000</v>
      </c>
      <c r="R77" s="95">
        <f t="shared" si="833"/>
        <v>260000</v>
      </c>
      <c r="S77" s="95">
        <f t="shared" si="833"/>
        <v>260000</v>
      </c>
      <c r="T77" s="95">
        <f t="shared" si="833"/>
        <v>260000</v>
      </c>
      <c r="U77" s="95">
        <f t="shared" si="833"/>
        <v>260000</v>
      </c>
      <c r="V77" s="95">
        <f t="shared" si="833"/>
        <v>260000</v>
      </c>
      <c r="W77" s="95">
        <f t="shared" si="833"/>
        <v>260000</v>
      </c>
      <c r="X77" s="95">
        <f t="shared" si="833"/>
        <v>260000</v>
      </c>
      <c r="Y77" s="95">
        <f t="shared" si="833"/>
        <v>260000</v>
      </c>
      <c r="Z77" s="95">
        <f t="shared" si="833"/>
        <v>390000</v>
      </c>
      <c r="AA77" s="95">
        <f t="shared" si="833"/>
        <v>390000</v>
      </c>
      <c r="AB77" s="95">
        <f t="shared" si="833"/>
        <v>390000</v>
      </c>
      <c r="AC77" s="95">
        <f t="shared" si="833"/>
        <v>390000</v>
      </c>
      <c r="AD77" s="95">
        <f t="shared" si="833"/>
        <v>390000</v>
      </c>
      <c r="AE77" s="95">
        <f t="shared" si="833"/>
        <v>390000</v>
      </c>
      <c r="AF77" s="95">
        <f t="shared" si="833"/>
        <v>390000</v>
      </c>
      <c r="AG77" s="95">
        <f t="shared" si="833"/>
        <v>390000</v>
      </c>
      <c r="AH77" s="95">
        <f t="shared" si="833"/>
        <v>390000</v>
      </c>
      <c r="AI77" s="95">
        <f t="shared" si="833"/>
        <v>390000</v>
      </c>
      <c r="AJ77" s="95">
        <f t="shared" si="833"/>
        <v>390000</v>
      </c>
      <c r="AK77" s="95">
        <f t="shared" si="833"/>
        <v>390000</v>
      </c>
      <c r="AL77" s="95">
        <f t="shared" si="833"/>
        <v>390000</v>
      </c>
      <c r="AM77" s="95">
        <f t="shared" si="833"/>
        <v>390000</v>
      </c>
      <c r="AN77" s="95">
        <f t="shared" si="833"/>
        <v>390000</v>
      </c>
      <c r="AO77" s="95">
        <f t="shared" si="833"/>
        <v>390000</v>
      </c>
      <c r="AP77" s="95">
        <f t="shared" si="833"/>
        <v>390000</v>
      </c>
      <c r="AQ77" s="95">
        <f t="shared" si="833"/>
        <v>390000</v>
      </c>
      <c r="AR77" s="95">
        <f t="shared" si="833"/>
        <v>390000</v>
      </c>
      <c r="AS77" s="95">
        <f t="shared" si="833"/>
        <v>390000</v>
      </c>
      <c r="AT77" s="95">
        <f t="shared" si="833"/>
        <v>390000</v>
      </c>
      <c r="AU77" s="95">
        <f t="shared" si="833"/>
        <v>390000</v>
      </c>
      <c r="AV77" s="95">
        <f t="shared" si="833"/>
        <v>390000</v>
      </c>
      <c r="AW77" s="95">
        <f t="shared" si="833"/>
        <v>390000</v>
      </c>
      <c r="AX77" s="95">
        <f t="shared" si="833"/>
        <v>520000</v>
      </c>
      <c r="AY77" s="95">
        <f t="shared" si="833"/>
        <v>520000</v>
      </c>
      <c r="AZ77" s="95">
        <f t="shared" si="833"/>
        <v>520000</v>
      </c>
      <c r="BA77" s="95">
        <f t="shared" si="833"/>
        <v>520000</v>
      </c>
      <c r="BB77" s="95">
        <f t="shared" si="833"/>
        <v>520000</v>
      </c>
      <c r="BC77" s="95">
        <f t="shared" si="833"/>
        <v>520000</v>
      </c>
      <c r="BD77" s="95">
        <f t="shared" si="833"/>
        <v>520000</v>
      </c>
      <c r="BE77" s="95">
        <f t="shared" si="833"/>
        <v>520000</v>
      </c>
      <c r="BF77" s="95">
        <f t="shared" si="833"/>
        <v>520000</v>
      </c>
      <c r="BG77" s="95">
        <f t="shared" si="833"/>
        <v>520000</v>
      </c>
      <c r="BH77" s="95">
        <f t="shared" si="833"/>
        <v>520000</v>
      </c>
      <c r="BI77" s="95">
        <f t="shared" si="833"/>
        <v>520000</v>
      </c>
      <c r="BJ77" s="95">
        <f t="shared" si="833"/>
        <v>520000</v>
      </c>
      <c r="BK77" s="95">
        <f t="shared" si="833"/>
        <v>520000</v>
      </c>
      <c r="BL77" s="95">
        <f t="shared" si="833"/>
        <v>520000</v>
      </c>
      <c r="BM77" s="95">
        <f t="shared" si="833"/>
        <v>520000</v>
      </c>
      <c r="BN77" s="95">
        <f t="shared" ref="BN77:DQ77" si="834">$B35*BO35</f>
        <v>520000</v>
      </c>
      <c r="BO77" s="95">
        <f t="shared" si="834"/>
        <v>520000</v>
      </c>
      <c r="BP77" s="95">
        <f t="shared" si="834"/>
        <v>520000</v>
      </c>
      <c r="BQ77" s="95">
        <f t="shared" si="834"/>
        <v>520000</v>
      </c>
      <c r="BR77" s="95">
        <f t="shared" si="834"/>
        <v>520000</v>
      </c>
      <c r="BS77" s="95">
        <f t="shared" si="834"/>
        <v>520000</v>
      </c>
      <c r="BT77" s="95">
        <f t="shared" si="834"/>
        <v>520000</v>
      </c>
      <c r="BU77" s="95">
        <f t="shared" si="834"/>
        <v>520000</v>
      </c>
      <c r="BV77" s="95">
        <f t="shared" si="834"/>
        <v>650000</v>
      </c>
      <c r="BW77" s="95">
        <f t="shared" si="834"/>
        <v>650000</v>
      </c>
      <c r="BX77" s="95">
        <f t="shared" si="834"/>
        <v>650000</v>
      </c>
      <c r="BY77" s="95">
        <f t="shared" si="834"/>
        <v>650000</v>
      </c>
      <c r="BZ77" s="95">
        <f t="shared" si="834"/>
        <v>650000</v>
      </c>
      <c r="CA77" s="95">
        <f t="shared" si="834"/>
        <v>650000</v>
      </c>
      <c r="CB77" s="95">
        <f t="shared" si="834"/>
        <v>650000</v>
      </c>
      <c r="CC77" s="95">
        <f t="shared" si="834"/>
        <v>650000</v>
      </c>
      <c r="CD77" s="95">
        <f t="shared" si="834"/>
        <v>650000</v>
      </c>
      <c r="CE77" s="95">
        <f t="shared" si="834"/>
        <v>650000</v>
      </c>
      <c r="CF77" s="95">
        <f t="shared" si="834"/>
        <v>650000</v>
      </c>
      <c r="CG77" s="95">
        <f t="shared" si="834"/>
        <v>650000</v>
      </c>
      <c r="CH77" s="95">
        <f t="shared" si="834"/>
        <v>650000</v>
      </c>
      <c r="CI77" s="95">
        <f t="shared" si="834"/>
        <v>650000</v>
      </c>
      <c r="CJ77" s="95">
        <f t="shared" si="834"/>
        <v>650000</v>
      </c>
      <c r="CK77" s="95">
        <f t="shared" si="834"/>
        <v>650000</v>
      </c>
      <c r="CL77" s="95">
        <f t="shared" si="834"/>
        <v>650000</v>
      </c>
      <c r="CM77" s="95">
        <f t="shared" si="834"/>
        <v>650000</v>
      </c>
      <c r="CN77" s="95">
        <f t="shared" si="834"/>
        <v>650000</v>
      </c>
      <c r="CO77" s="95">
        <f t="shared" si="834"/>
        <v>650000</v>
      </c>
      <c r="CP77" s="95">
        <f t="shared" si="834"/>
        <v>650000</v>
      </c>
      <c r="CQ77" s="95">
        <f t="shared" si="834"/>
        <v>650000</v>
      </c>
      <c r="CR77" s="95">
        <f t="shared" si="834"/>
        <v>650000</v>
      </c>
      <c r="CS77" s="95">
        <f t="shared" si="834"/>
        <v>650000</v>
      </c>
      <c r="CT77" s="95">
        <f t="shared" si="834"/>
        <v>780000</v>
      </c>
      <c r="CU77" s="95">
        <f t="shared" si="834"/>
        <v>780000</v>
      </c>
      <c r="CV77" s="95">
        <f t="shared" si="834"/>
        <v>780000</v>
      </c>
      <c r="CW77" s="95">
        <f t="shared" si="834"/>
        <v>780000</v>
      </c>
      <c r="CX77" s="95">
        <f t="shared" si="834"/>
        <v>780000</v>
      </c>
      <c r="CY77" s="95">
        <f t="shared" si="834"/>
        <v>780000</v>
      </c>
      <c r="CZ77" s="95">
        <f t="shared" si="834"/>
        <v>780000</v>
      </c>
      <c r="DA77" s="95">
        <f t="shared" si="834"/>
        <v>780000</v>
      </c>
      <c r="DB77" s="95">
        <f t="shared" si="834"/>
        <v>780000</v>
      </c>
      <c r="DC77" s="95">
        <f t="shared" si="834"/>
        <v>780000</v>
      </c>
      <c r="DD77" s="95">
        <f t="shared" si="834"/>
        <v>780000</v>
      </c>
      <c r="DE77" s="95">
        <f t="shared" si="834"/>
        <v>780000</v>
      </c>
      <c r="DF77" s="95">
        <f t="shared" si="834"/>
        <v>780000</v>
      </c>
      <c r="DG77" s="95">
        <f t="shared" si="834"/>
        <v>780000</v>
      </c>
      <c r="DH77" s="95">
        <f t="shared" si="834"/>
        <v>780000</v>
      </c>
      <c r="DI77" s="95">
        <f t="shared" si="834"/>
        <v>780000</v>
      </c>
      <c r="DJ77" s="95">
        <f t="shared" si="834"/>
        <v>780000</v>
      </c>
      <c r="DK77" s="95">
        <f t="shared" si="834"/>
        <v>780000</v>
      </c>
      <c r="DL77" s="95">
        <f t="shared" si="834"/>
        <v>780000</v>
      </c>
      <c r="DM77" s="95">
        <f t="shared" si="834"/>
        <v>780000</v>
      </c>
      <c r="DN77" s="95">
        <f t="shared" si="834"/>
        <v>780000</v>
      </c>
      <c r="DO77" s="95">
        <f t="shared" si="834"/>
        <v>780000</v>
      </c>
      <c r="DP77" s="95">
        <f t="shared" si="834"/>
        <v>780000</v>
      </c>
      <c r="DQ77" s="96">
        <f t="shared" si="834"/>
        <v>780000</v>
      </c>
    </row>
    <row r="78" spans="1:121" ht="18" customHeight="1" x14ac:dyDescent="0.3">
      <c r="A78" s="94" t="s">
        <v>108</v>
      </c>
      <c r="B78" s="95">
        <f t="shared" ref="B78:BM78" si="835">$B36*C36</f>
        <v>220000</v>
      </c>
      <c r="C78" s="95">
        <f t="shared" si="835"/>
        <v>220000</v>
      </c>
      <c r="D78" s="95">
        <f t="shared" si="835"/>
        <v>220000</v>
      </c>
      <c r="E78" s="95">
        <f t="shared" si="835"/>
        <v>220000</v>
      </c>
      <c r="F78" s="95">
        <f t="shared" si="835"/>
        <v>220000</v>
      </c>
      <c r="G78" s="95">
        <f t="shared" si="835"/>
        <v>220000</v>
      </c>
      <c r="H78" s="95">
        <f t="shared" si="835"/>
        <v>220000</v>
      </c>
      <c r="I78" s="95">
        <f t="shared" si="835"/>
        <v>220000</v>
      </c>
      <c r="J78" s="95">
        <f t="shared" si="835"/>
        <v>220000</v>
      </c>
      <c r="K78" s="95">
        <f t="shared" si="835"/>
        <v>220000</v>
      </c>
      <c r="L78" s="95">
        <f t="shared" si="835"/>
        <v>220000</v>
      </c>
      <c r="M78" s="95">
        <f t="shared" si="835"/>
        <v>220000</v>
      </c>
      <c r="N78" s="95">
        <f t="shared" si="835"/>
        <v>220000</v>
      </c>
      <c r="O78" s="95">
        <f t="shared" si="835"/>
        <v>220000</v>
      </c>
      <c r="P78" s="95">
        <f t="shared" si="835"/>
        <v>220000</v>
      </c>
      <c r="Q78" s="95">
        <f t="shared" si="835"/>
        <v>220000</v>
      </c>
      <c r="R78" s="95">
        <f t="shared" si="835"/>
        <v>220000</v>
      </c>
      <c r="S78" s="95">
        <f t="shared" si="835"/>
        <v>220000</v>
      </c>
      <c r="T78" s="95">
        <f t="shared" si="835"/>
        <v>220000</v>
      </c>
      <c r="U78" s="95">
        <f t="shared" si="835"/>
        <v>220000</v>
      </c>
      <c r="V78" s="95">
        <f t="shared" si="835"/>
        <v>220000</v>
      </c>
      <c r="W78" s="95">
        <f t="shared" si="835"/>
        <v>220000</v>
      </c>
      <c r="X78" s="95">
        <f t="shared" si="835"/>
        <v>220000</v>
      </c>
      <c r="Y78" s="95">
        <f t="shared" si="835"/>
        <v>220000</v>
      </c>
      <c r="Z78" s="95">
        <f t="shared" si="835"/>
        <v>330000</v>
      </c>
      <c r="AA78" s="95">
        <f t="shared" si="835"/>
        <v>330000</v>
      </c>
      <c r="AB78" s="95">
        <f t="shared" si="835"/>
        <v>330000</v>
      </c>
      <c r="AC78" s="95">
        <f t="shared" si="835"/>
        <v>330000</v>
      </c>
      <c r="AD78" s="95">
        <f t="shared" si="835"/>
        <v>330000</v>
      </c>
      <c r="AE78" s="95">
        <f t="shared" si="835"/>
        <v>330000</v>
      </c>
      <c r="AF78" s="95">
        <f t="shared" si="835"/>
        <v>330000</v>
      </c>
      <c r="AG78" s="95">
        <f t="shared" si="835"/>
        <v>330000</v>
      </c>
      <c r="AH78" s="95">
        <f t="shared" si="835"/>
        <v>330000</v>
      </c>
      <c r="AI78" s="95">
        <f t="shared" si="835"/>
        <v>330000</v>
      </c>
      <c r="AJ78" s="95">
        <f t="shared" si="835"/>
        <v>330000</v>
      </c>
      <c r="AK78" s="95">
        <f t="shared" si="835"/>
        <v>330000</v>
      </c>
      <c r="AL78" s="95">
        <f t="shared" si="835"/>
        <v>330000</v>
      </c>
      <c r="AM78" s="95">
        <f t="shared" si="835"/>
        <v>330000</v>
      </c>
      <c r="AN78" s="95">
        <f t="shared" si="835"/>
        <v>330000</v>
      </c>
      <c r="AO78" s="95">
        <f t="shared" si="835"/>
        <v>330000</v>
      </c>
      <c r="AP78" s="95">
        <f t="shared" si="835"/>
        <v>330000</v>
      </c>
      <c r="AQ78" s="95">
        <f t="shared" si="835"/>
        <v>330000</v>
      </c>
      <c r="AR78" s="95">
        <f t="shared" si="835"/>
        <v>330000</v>
      </c>
      <c r="AS78" s="95">
        <f t="shared" si="835"/>
        <v>330000</v>
      </c>
      <c r="AT78" s="95">
        <f t="shared" si="835"/>
        <v>330000</v>
      </c>
      <c r="AU78" s="95">
        <f t="shared" si="835"/>
        <v>330000</v>
      </c>
      <c r="AV78" s="95">
        <f t="shared" si="835"/>
        <v>330000</v>
      </c>
      <c r="AW78" s="95">
        <f t="shared" si="835"/>
        <v>330000</v>
      </c>
      <c r="AX78" s="95">
        <f t="shared" si="835"/>
        <v>330000</v>
      </c>
      <c r="AY78" s="95">
        <f t="shared" si="835"/>
        <v>330000</v>
      </c>
      <c r="AZ78" s="95">
        <f t="shared" si="835"/>
        <v>330000</v>
      </c>
      <c r="BA78" s="95">
        <f t="shared" si="835"/>
        <v>330000</v>
      </c>
      <c r="BB78" s="95">
        <f t="shared" si="835"/>
        <v>330000</v>
      </c>
      <c r="BC78" s="95">
        <f t="shared" si="835"/>
        <v>330000</v>
      </c>
      <c r="BD78" s="95">
        <f t="shared" si="835"/>
        <v>330000</v>
      </c>
      <c r="BE78" s="95">
        <f t="shared" si="835"/>
        <v>330000</v>
      </c>
      <c r="BF78" s="95">
        <f t="shared" si="835"/>
        <v>330000</v>
      </c>
      <c r="BG78" s="95">
        <f t="shared" si="835"/>
        <v>330000</v>
      </c>
      <c r="BH78" s="95">
        <f t="shared" si="835"/>
        <v>330000</v>
      </c>
      <c r="BI78" s="95">
        <f t="shared" si="835"/>
        <v>330000</v>
      </c>
      <c r="BJ78" s="95">
        <f t="shared" si="835"/>
        <v>330000</v>
      </c>
      <c r="BK78" s="95">
        <f t="shared" si="835"/>
        <v>330000</v>
      </c>
      <c r="BL78" s="95">
        <f t="shared" si="835"/>
        <v>330000</v>
      </c>
      <c r="BM78" s="95">
        <f t="shared" si="835"/>
        <v>330000</v>
      </c>
      <c r="BN78" s="95">
        <f t="shared" ref="BN78:DQ78" si="836">$B36*BO36</f>
        <v>330000</v>
      </c>
      <c r="BO78" s="95">
        <f t="shared" si="836"/>
        <v>330000</v>
      </c>
      <c r="BP78" s="95">
        <f t="shared" si="836"/>
        <v>330000</v>
      </c>
      <c r="BQ78" s="95">
        <f t="shared" si="836"/>
        <v>330000</v>
      </c>
      <c r="BR78" s="95">
        <f t="shared" si="836"/>
        <v>330000</v>
      </c>
      <c r="BS78" s="95">
        <f t="shared" si="836"/>
        <v>330000</v>
      </c>
      <c r="BT78" s="95">
        <f t="shared" si="836"/>
        <v>330000</v>
      </c>
      <c r="BU78" s="95">
        <f t="shared" si="836"/>
        <v>330000</v>
      </c>
      <c r="BV78" s="95">
        <f t="shared" si="836"/>
        <v>330000</v>
      </c>
      <c r="BW78" s="95">
        <f t="shared" si="836"/>
        <v>330000</v>
      </c>
      <c r="BX78" s="95">
        <f t="shared" si="836"/>
        <v>330000</v>
      </c>
      <c r="BY78" s="95">
        <f t="shared" si="836"/>
        <v>330000</v>
      </c>
      <c r="BZ78" s="95">
        <f t="shared" si="836"/>
        <v>330000</v>
      </c>
      <c r="CA78" s="95">
        <f t="shared" si="836"/>
        <v>330000</v>
      </c>
      <c r="CB78" s="95">
        <f t="shared" si="836"/>
        <v>330000</v>
      </c>
      <c r="CC78" s="95">
        <f t="shared" si="836"/>
        <v>330000</v>
      </c>
      <c r="CD78" s="95">
        <f t="shared" si="836"/>
        <v>330000</v>
      </c>
      <c r="CE78" s="95">
        <f t="shared" si="836"/>
        <v>330000</v>
      </c>
      <c r="CF78" s="95">
        <f t="shared" si="836"/>
        <v>330000</v>
      </c>
      <c r="CG78" s="95">
        <f t="shared" si="836"/>
        <v>330000</v>
      </c>
      <c r="CH78" s="95">
        <f t="shared" si="836"/>
        <v>330000</v>
      </c>
      <c r="CI78" s="95">
        <f t="shared" si="836"/>
        <v>330000</v>
      </c>
      <c r="CJ78" s="95">
        <f t="shared" si="836"/>
        <v>330000</v>
      </c>
      <c r="CK78" s="95">
        <f t="shared" si="836"/>
        <v>330000</v>
      </c>
      <c r="CL78" s="95">
        <f t="shared" si="836"/>
        <v>330000</v>
      </c>
      <c r="CM78" s="95">
        <f t="shared" si="836"/>
        <v>330000</v>
      </c>
      <c r="CN78" s="95">
        <f t="shared" si="836"/>
        <v>330000</v>
      </c>
      <c r="CO78" s="95">
        <f t="shared" si="836"/>
        <v>330000</v>
      </c>
      <c r="CP78" s="95">
        <f t="shared" si="836"/>
        <v>330000</v>
      </c>
      <c r="CQ78" s="95">
        <f t="shared" si="836"/>
        <v>330000</v>
      </c>
      <c r="CR78" s="95">
        <f t="shared" si="836"/>
        <v>330000</v>
      </c>
      <c r="CS78" s="95">
        <f t="shared" si="836"/>
        <v>330000</v>
      </c>
      <c r="CT78" s="95">
        <f t="shared" si="836"/>
        <v>440000</v>
      </c>
      <c r="CU78" s="95">
        <f t="shared" si="836"/>
        <v>440000</v>
      </c>
      <c r="CV78" s="95">
        <f t="shared" si="836"/>
        <v>440000</v>
      </c>
      <c r="CW78" s="95">
        <f t="shared" si="836"/>
        <v>440000</v>
      </c>
      <c r="CX78" s="95">
        <f t="shared" si="836"/>
        <v>440000</v>
      </c>
      <c r="CY78" s="95">
        <f t="shared" si="836"/>
        <v>440000</v>
      </c>
      <c r="CZ78" s="95">
        <f t="shared" si="836"/>
        <v>440000</v>
      </c>
      <c r="DA78" s="95">
        <f t="shared" si="836"/>
        <v>440000</v>
      </c>
      <c r="DB78" s="95">
        <f t="shared" si="836"/>
        <v>440000</v>
      </c>
      <c r="DC78" s="95">
        <f t="shared" si="836"/>
        <v>440000</v>
      </c>
      <c r="DD78" s="95">
        <f t="shared" si="836"/>
        <v>440000</v>
      </c>
      <c r="DE78" s="95">
        <f t="shared" si="836"/>
        <v>440000</v>
      </c>
      <c r="DF78" s="95">
        <f t="shared" si="836"/>
        <v>440000</v>
      </c>
      <c r="DG78" s="95">
        <f t="shared" si="836"/>
        <v>440000</v>
      </c>
      <c r="DH78" s="95">
        <f t="shared" si="836"/>
        <v>440000</v>
      </c>
      <c r="DI78" s="95">
        <f t="shared" si="836"/>
        <v>440000</v>
      </c>
      <c r="DJ78" s="95">
        <f t="shared" si="836"/>
        <v>440000</v>
      </c>
      <c r="DK78" s="95">
        <f t="shared" si="836"/>
        <v>440000</v>
      </c>
      <c r="DL78" s="95">
        <f t="shared" si="836"/>
        <v>440000</v>
      </c>
      <c r="DM78" s="95">
        <f t="shared" si="836"/>
        <v>440000</v>
      </c>
      <c r="DN78" s="95">
        <f t="shared" si="836"/>
        <v>440000</v>
      </c>
      <c r="DO78" s="95">
        <f t="shared" si="836"/>
        <v>440000</v>
      </c>
      <c r="DP78" s="95">
        <f t="shared" si="836"/>
        <v>440000</v>
      </c>
      <c r="DQ78" s="96">
        <f t="shared" si="836"/>
        <v>440000</v>
      </c>
    </row>
    <row r="79" spans="1:121" ht="18" customHeight="1" x14ac:dyDescent="0.3">
      <c r="A79" s="94" t="s">
        <v>109</v>
      </c>
      <c r="B79" s="95">
        <f t="shared" ref="B79:BM79" si="837">$B37*C37</f>
        <v>900000</v>
      </c>
      <c r="C79" s="95">
        <f t="shared" si="837"/>
        <v>900000</v>
      </c>
      <c r="D79" s="95">
        <f t="shared" si="837"/>
        <v>900000</v>
      </c>
      <c r="E79" s="95">
        <f t="shared" si="837"/>
        <v>900000</v>
      </c>
      <c r="F79" s="95">
        <f t="shared" si="837"/>
        <v>900000</v>
      </c>
      <c r="G79" s="95">
        <f t="shared" si="837"/>
        <v>900000</v>
      </c>
      <c r="H79" s="95">
        <f t="shared" si="837"/>
        <v>900000</v>
      </c>
      <c r="I79" s="95">
        <f t="shared" si="837"/>
        <v>900000</v>
      </c>
      <c r="J79" s="95">
        <f t="shared" si="837"/>
        <v>900000</v>
      </c>
      <c r="K79" s="95">
        <f t="shared" si="837"/>
        <v>900000</v>
      </c>
      <c r="L79" s="95">
        <f t="shared" si="837"/>
        <v>900000</v>
      </c>
      <c r="M79" s="95">
        <f t="shared" si="837"/>
        <v>900000</v>
      </c>
      <c r="N79" s="95">
        <f t="shared" si="837"/>
        <v>900000</v>
      </c>
      <c r="O79" s="95">
        <f t="shared" si="837"/>
        <v>900000</v>
      </c>
      <c r="P79" s="95">
        <f t="shared" si="837"/>
        <v>900000</v>
      </c>
      <c r="Q79" s="95">
        <f t="shared" si="837"/>
        <v>900000</v>
      </c>
      <c r="R79" s="95">
        <f t="shared" si="837"/>
        <v>900000</v>
      </c>
      <c r="S79" s="95">
        <f t="shared" si="837"/>
        <v>900000</v>
      </c>
      <c r="T79" s="95">
        <f t="shared" si="837"/>
        <v>900000</v>
      </c>
      <c r="U79" s="95">
        <f t="shared" si="837"/>
        <v>900000</v>
      </c>
      <c r="V79" s="95">
        <f t="shared" si="837"/>
        <v>900000</v>
      </c>
      <c r="W79" s="95">
        <f t="shared" si="837"/>
        <v>900000</v>
      </c>
      <c r="X79" s="95">
        <f t="shared" si="837"/>
        <v>900000</v>
      </c>
      <c r="Y79" s="95">
        <f t="shared" si="837"/>
        <v>900000</v>
      </c>
      <c r="Z79" s="95">
        <f t="shared" si="837"/>
        <v>900000</v>
      </c>
      <c r="AA79" s="95">
        <f t="shared" si="837"/>
        <v>900000</v>
      </c>
      <c r="AB79" s="95">
        <f t="shared" si="837"/>
        <v>900000</v>
      </c>
      <c r="AC79" s="95">
        <f t="shared" si="837"/>
        <v>900000</v>
      </c>
      <c r="AD79" s="95">
        <f t="shared" si="837"/>
        <v>900000</v>
      </c>
      <c r="AE79" s="95">
        <f t="shared" si="837"/>
        <v>900000</v>
      </c>
      <c r="AF79" s="95">
        <f t="shared" si="837"/>
        <v>900000</v>
      </c>
      <c r="AG79" s="95">
        <f t="shared" si="837"/>
        <v>900000</v>
      </c>
      <c r="AH79" s="95">
        <f t="shared" si="837"/>
        <v>900000</v>
      </c>
      <c r="AI79" s="95">
        <f t="shared" si="837"/>
        <v>900000</v>
      </c>
      <c r="AJ79" s="95">
        <f t="shared" si="837"/>
        <v>900000</v>
      </c>
      <c r="AK79" s="95">
        <f t="shared" si="837"/>
        <v>900000</v>
      </c>
      <c r="AL79" s="95">
        <f t="shared" si="837"/>
        <v>1800000</v>
      </c>
      <c r="AM79" s="95">
        <f t="shared" si="837"/>
        <v>1800000</v>
      </c>
      <c r="AN79" s="95">
        <f t="shared" si="837"/>
        <v>1800000</v>
      </c>
      <c r="AO79" s="95">
        <f t="shared" si="837"/>
        <v>1800000</v>
      </c>
      <c r="AP79" s="95">
        <f t="shared" si="837"/>
        <v>1800000</v>
      </c>
      <c r="AQ79" s="95">
        <f t="shared" si="837"/>
        <v>1800000</v>
      </c>
      <c r="AR79" s="95">
        <f t="shared" si="837"/>
        <v>1800000</v>
      </c>
      <c r="AS79" s="95">
        <f t="shared" si="837"/>
        <v>1800000</v>
      </c>
      <c r="AT79" s="95">
        <f t="shared" si="837"/>
        <v>1800000</v>
      </c>
      <c r="AU79" s="95">
        <f t="shared" si="837"/>
        <v>1800000</v>
      </c>
      <c r="AV79" s="95">
        <f t="shared" si="837"/>
        <v>1800000</v>
      </c>
      <c r="AW79" s="95">
        <f t="shared" si="837"/>
        <v>1800000</v>
      </c>
      <c r="AX79" s="95">
        <f t="shared" si="837"/>
        <v>1800000</v>
      </c>
      <c r="AY79" s="95">
        <f t="shared" si="837"/>
        <v>1800000</v>
      </c>
      <c r="AZ79" s="95">
        <f t="shared" si="837"/>
        <v>1800000</v>
      </c>
      <c r="BA79" s="95">
        <f t="shared" si="837"/>
        <v>1800000</v>
      </c>
      <c r="BB79" s="95">
        <f t="shared" si="837"/>
        <v>1800000</v>
      </c>
      <c r="BC79" s="95">
        <f t="shared" si="837"/>
        <v>1800000</v>
      </c>
      <c r="BD79" s="95">
        <f t="shared" si="837"/>
        <v>1800000</v>
      </c>
      <c r="BE79" s="95">
        <f t="shared" si="837"/>
        <v>1800000</v>
      </c>
      <c r="BF79" s="95">
        <f t="shared" si="837"/>
        <v>1800000</v>
      </c>
      <c r="BG79" s="95">
        <f t="shared" si="837"/>
        <v>1800000</v>
      </c>
      <c r="BH79" s="95">
        <f t="shared" si="837"/>
        <v>1800000</v>
      </c>
      <c r="BI79" s="95">
        <f t="shared" si="837"/>
        <v>1800000</v>
      </c>
      <c r="BJ79" s="95">
        <f t="shared" si="837"/>
        <v>1800000</v>
      </c>
      <c r="BK79" s="95">
        <f t="shared" si="837"/>
        <v>1800000</v>
      </c>
      <c r="BL79" s="95">
        <f t="shared" si="837"/>
        <v>1800000</v>
      </c>
      <c r="BM79" s="95">
        <f t="shared" si="837"/>
        <v>1800000</v>
      </c>
      <c r="BN79" s="95">
        <f t="shared" ref="BN79:DQ79" si="838">$B37*BO37</f>
        <v>1800000</v>
      </c>
      <c r="BO79" s="95">
        <f t="shared" si="838"/>
        <v>1800000</v>
      </c>
      <c r="BP79" s="95">
        <f t="shared" si="838"/>
        <v>1800000</v>
      </c>
      <c r="BQ79" s="95">
        <f t="shared" si="838"/>
        <v>1800000</v>
      </c>
      <c r="BR79" s="95">
        <f t="shared" si="838"/>
        <v>1800000</v>
      </c>
      <c r="BS79" s="95">
        <f t="shared" si="838"/>
        <v>1800000</v>
      </c>
      <c r="BT79" s="95">
        <f t="shared" si="838"/>
        <v>1800000</v>
      </c>
      <c r="BU79" s="95">
        <f t="shared" si="838"/>
        <v>1800000</v>
      </c>
      <c r="BV79" s="95">
        <f t="shared" si="838"/>
        <v>1800000</v>
      </c>
      <c r="BW79" s="95">
        <f t="shared" si="838"/>
        <v>1800000</v>
      </c>
      <c r="BX79" s="95">
        <f t="shared" si="838"/>
        <v>1800000</v>
      </c>
      <c r="BY79" s="95">
        <f t="shared" si="838"/>
        <v>1800000</v>
      </c>
      <c r="BZ79" s="95">
        <f t="shared" si="838"/>
        <v>1800000</v>
      </c>
      <c r="CA79" s="95">
        <f t="shared" si="838"/>
        <v>1800000</v>
      </c>
      <c r="CB79" s="95">
        <f t="shared" si="838"/>
        <v>1800000</v>
      </c>
      <c r="CC79" s="95">
        <f t="shared" si="838"/>
        <v>1800000</v>
      </c>
      <c r="CD79" s="95">
        <f t="shared" si="838"/>
        <v>1800000</v>
      </c>
      <c r="CE79" s="95">
        <f t="shared" si="838"/>
        <v>1800000</v>
      </c>
      <c r="CF79" s="95">
        <f t="shared" si="838"/>
        <v>1800000</v>
      </c>
      <c r="CG79" s="95">
        <f t="shared" si="838"/>
        <v>1800000</v>
      </c>
      <c r="CH79" s="95">
        <f t="shared" si="838"/>
        <v>1800000</v>
      </c>
      <c r="CI79" s="95">
        <f t="shared" si="838"/>
        <v>1800000</v>
      </c>
      <c r="CJ79" s="95">
        <f t="shared" si="838"/>
        <v>1800000</v>
      </c>
      <c r="CK79" s="95">
        <f t="shared" si="838"/>
        <v>1800000</v>
      </c>
      <c r="CL79" s="95">
        <f t="shared" si="838"/>
        <v>1800000</v>
      </c>
      <c r="CM79" s="95">
        <f t="shared" si="838"/>
        <v>1800000</v>
      </c>
      <c r="CN79" s="95">
        <f t="shared" si="838"/>
        <v>1800000</v>
      </c>
      <c r="CO79" s="95">
        <f t="shared" si="838"/>
        <v>1800000</v>
      </c>
      <c r="CP79" s="95">
        <f t="shared" si="838"/>
        <v>1800000</v>
      </c>
      <c r="CQ79" s="95">
        <f t="shared" si="838"/>
        <v>1800000</v>
      </c>
      <c r="CR79" s="95">
        <f t="shared" si="838"/>
        <v>1800000</v>
      </c>
      <c r="CS79" s="95">
        <f t="shared" si="838"/>
        <v>1800000</v>
      </c>
      <c r="CT79" s="95">
        <f t="shared" si="838"/>
        <v>2700000</v>
      </c>
      <c r="CU79" s="95">
        <f t="shared" si="838"/>
        <v>2700000</v>
      </c>
      <c r="CV79" s="95">
        <f t="shared" si="838"/>
        <v>2700000</v>
      </c>
      <c r="CW79" s="95">
        <f t="shared" si="838"/>
        <v>2700000</v>
      </c>
      <c r="CX79" s="95">
        <f t="shared" si="838"/>
        <v>2700000</v>
      </c>
      <c r="CY79" s="95">
        <f t="shared" si="838"/>
        <v>2700000</v>
      </c>
      <c r="CZ79" s="95">
        <f t="shared" si="838"/>
        <v>2700000</v>
      </c>
      <c r="DA79" s="95">
        <f t="shared" si="838"/>
        <v>2700000</v>
      </c>
      <c r="DB79" s="95">
        <f t="shared" si="838"/>
        <v>2700000</v>
      </c>
      <c r="DC79" s="95">
        <f t="shared" si="838"/>
        <v>2700000</v>
      </c>
      <c r="DD79" s="95">
        <f t="shared" si="838"/>
        <v>2700000</v>
      </c>
      <c r="DE79" s="95">
        <f t="shared" si="838"/>
        <v>2700000</v>
      </c>
      <c r="DF79" s="95">
        <f t="shared" si="838"/>
        <v>2700000</v>
      </c>
      <c r="DG79" s="95">
        <f t="shared" si="838"/>
        <v>2700000</v>
      </c>
      <c r="DH79" s="95">
        <f t="shared" si="838"/>
        <v>2700000</v>
      </c>
      <c r="DI79" s="95">
        <f t="shared" si="838"/>
        <v>2700000</v>
      </c>
      <c r="DJ79" s="95">
        <f t="shared" si="838"/>
        <v>2700000</v>
      </c>
      <c r="DK79" s="95">
        <f t="shared" si="838"/>
        <v>2700000</v>
      </c>
      <c r="DL79" s="95">
        <f t="shared" si="838"/>
        <v>2700000</v>
      </c>
      <c r="DM79" s="95">
        <f t="shared" si="838"/>
        <v>2700000</v>
      </c>
      <c r="DN79" s="95">
        <f t="shared" si="838"/>
        <v>2700000</v>
      </c>
      <c r="DO79" s="95">
        <f t="shared" si="838"/>
        <v>2700000</v>
      </c>
      <c r="DP79" s="95">
        <f t="shared" si="838"/>
        <v>2700000</v>
      </c>
      <c r="DQ79" s="96">
        <f t="shared" si="838"/>
        <v>2700000</v>
      </c>
    </row>
    <row r="80" spans="1:121" s="7" customFormat="1" ht="18" customHeight="1" x14ac:dyDescent="0.3">
      <c r="A80" s="41" t="s">
        <v>110</v>
      </c>
      <c r="B80" s="42">
        <f>SUM(B81:B82)</f>
        <v>165000</v>
      </c>
      <c r="C80" s="42">
        <f t="shared" ref="C80" si="839">SUM(C81:C82)</f>
        <v>165000</v>
      </c>
      <c r="D80" s="42">
        <f t="shared" ref="D80" si="840">SUM(D81:D82)</f>
        <v>165000</v>
      </c>
      <c r="E80" s="42">
        <f t="shared" ref="E80" si="841">SUM(E81:E82)</f>
        <v>165000</v>
      </c>
      <c r="F80" s="42">
        <f t="shared" ref="F80" si="842">SUM(F81:F82)</f>
        <v>165000</v>
      </c>
      <c r="G80" s="42">
        <f t="shared" ref="G80" si="843">SUM(G81:G82)</f>
        <v>165000</v>
      </c>
      <c r="H80" s="42">
        <f t="shared" ref="H80" si="844">SUM(H81:H82)</f>
        <v>165000</v>
      </c>
      <c r="I80" s="42">
        <f t="shared" ref="I80" si="845">SUM(I81:I82)</f>
        <v>165000</v>
      </c>
      <c r="J80" s="42">
        <f t="shared" ref="J80" si="846">SUM(J81:J82)</f>
        <v>165000</v>
      </c>
      <c r="K80" s="42">
        <f t="shared" ref="K80" si="847">SUM(K81:K82)</f>
        <v>165000</v>
      </c>
      <c r="L80" s="42">
        <f t="shared" ref="L80" si="848">SUM(L81:L82)</f>
        <v>165000</v>
      </c>
      <c r="M80" s="42">
        <f t="shared" ref="M80" si="849">SUM(M81:M82)</f>
        <v>165000</v>
      </c>
      <c r="N80" s="42">
        <f t="shared" ref="N80" si="850">SUM(N81:N82)</f>
        <v>165000</v>
      </c>
      <c r="O80" s="42">
        <f t="shared" ref="O80" si="851">SUM(O81:O82)</f>
        <v>165000</v>
      </c>
      <c r="P80" s="42">
        <f t="shared" ref="P80" si="852">SUM(P81:P82)</f>
        <v>165000</v>
      </c>
      <c r="Q80" s="42">
        <f t="shared" ref="Q80" si="853">SUM(Q81:Q82)</f>
        <v>165000</v>
      </c>
      <c r="R80" s="42">
        <f t="shared" ref="R80" si="854">SUM(R81:R82)</f>
        <v>165000</v>
      </c>
      <c r="S80" s="42">
        <f t="shared" ref="S80" si="855">SUM(S81:S82)</f>
        <v>165000</v>
      </c>
      <c r="T80" s="42">
        <f t="shared" ref="T80" si="856">SUM(T81:T82)</f>
        <v>165000</v>
      </c>
      <c r="U80" s="42">
        <f t="shared" ref="U80" si="857">SUM(U81:U82)</f>
        <v>165000</v>
      </c>
      <c r="V80" s="42">
        <f t="shared" ref="V80" si="858">SUM(V81:V82)</f>
        <v>165000</v>
      </c>
      <c r="W80" s="42">
        <f t="shared" ref="W80" si="859">SUM(W81:W82)</f>
        <v>165000</v>
      </c>
      <c r="X80" s="42">
        <f t="shared" ref="X80" si="860">SUM(X81:X82)</f>
        <v>165000</v>
      </c>
      <c r="Y80" s="42">
        <f t="shared" ref="Y80" si="861">SUM(Y81:Y82)</f>
        <v>165000</v>
      </c>
      <c r="Z80" s="42">
        <f t="shared" ref="Z80" si="862">SUM(Z81:Z82)</f>
        <v>165000</v>
      </c>
      <c r="AA80" s="42">
        <f t="shared" ref="AA80" si="863">SUM(AA81:AA82)</f>
        <v>165000</v>
      </c>
      <c r="AB80" s="42">
        <f t="shared" ref="AB80" si="864">SUM(AB81:AB82)</f>
        <v>165000</v>
      </c>
      <c r="AC80" s="42">
        <f t="shared" ref="AC80" si="865">SUM(AC81:AC82)</f>
        <v>165000</v>
      </c>
      <c r="AD80" s="42">
        <f t="shared" ref="AD80" si="866">SUM(AD81:AD82)</f>
        <v>165000</v>
      </c>
      <c r="AE80" s="42">
        <f t="shared" ref="AE80" si="867">SUM(AE81:AE82)</f>
        <v>165000</v>
      </c>
      <c r="AF80" s="42">
        <f t="shared" ref="AF80" si="868">SUM(AF81:AF82)</f>
        <v>165000</v>
      </c>
      <c r="AG80" s="42">
        <f t="shared" ref="AG80" si="869">SUM(AG81:AG82)</f>
        <v>165000</v>
      </c>
      <c r="AH80" s="42">
        <f t="shared" ref="AH80" si="870">SUM(AH81:AH82)</f>
        <v>165000</v>
      </c>
      <c r="AI80" s="42">
        <f t="shared" ref="AI80" si="871">SUM(AI81:AI82)</f>
        <v>165000</v>
      </c>
      <c r="AJ80" s="42">
        <f t="shared" ref="AJ80" si="872">SUM(AJ81:AJ82)</f>
        <v>165000</v>
      </c>
      <c r="AK80" s="42">
        <f t="shared" ref="AK80" si="873">SUM(AK81:AK82)</f>
        <v>165000</v>
      </c>
      <c r="AL80" s="42">
        <f t="shared" ref="AL80" si="874">SUM(AL81:AL82)</f>
        <v>230000</v>
      </c>
      <c r="AM80" s="42">
        <f t="shared" ref="AM80" si="875">SUM(AM81:AM82)</f>
        <v>230000</v>
      </c>
      <c r="AN80" s="42">
        <f t="shared" ref="AN80" si="876">SUM(AN81:AN82)</f>
        <v>230000</v>
      </c>
      <c r="AO80" s="42">
        <f t="shared" ref="AO80" si="877">SUM(AO81:AO82)</f>
        <v>230000</v>
      </c>
      <c r="AP80" s="42">
        <f t="shared" ref="AP80" si="878">SUM(AP81:AP82)</f>
        <v>230000</v>
      </c>
      <c r="AQ80" s="42">
        <f t="shared" ref="AQ80" si="879">SUM(AQ81:AQ82)</f>
        <v>230000</v>
      </c>
      <c r="AR80" s="42">
        <f t="shared" ref="AR80" si="880">SUM(AR81:AR82)</f>
        <v>230000</v>
      </c>
      <c r="AS80" s="42">
        <f t="shared" ref="AS80" si="881">SUM(AS81:AS82)</f>
        <v>230000</v>
      </c>
      <c r="AT80" s="42">
        <f t="shared" ref="AT80" si="882">SUM(AT81:AT82)</f>
        <v>230000</v>
      </c>
      <c r="AU80" s="42">
        <f t="shared" ref="AU80" si="883">SUM(AU81:AU82)</f>
        <v>230000</v>
      </c>
      <c r="AV80" s="42">
        <f t="shared" ref="AV80" si="884">SUM(AV81:AV82)</f>
        <v>230000</v>
      </c>
      <c r="AW80" s="42">
        <f t="shared" ref="AW80" si="885">SUM(AW81:AW82)</f>
        <v>230000</v>
      </c>
      <c r="AX80" s="42">
        <f t="shared" ref="AX80" si="886">SUM(AX81:AX82)</f>
        <v>230000</v>
      </c>
      <c r="AY80" s="42">
        <f t="shared" ref="AY80" si="887">SUM(AY81:AY82)</f>
        <v>230000</v>
      </c>
      <c r="AZ80" s="42">
        <f t="shared" ref="AZ80" si="888">SUM(AZ81:AZ82)</f>
        <v>230000</v>
      </c>
      <c r="BA80" s="42">
        <f t="shared" ref="BA80" si="889">SUM(BA81:BA82)</f>
        <v>230000</v>
      </c>
      <c r="BB80" s="42">
        <f t="shared" ref="BB80" si="890">SUM(BB81:BB82)</f>
        <v>230000</v>
      </c>
      <c r="BC80" s="42">
        <f t="shared" ref="BC80" si="891">SUM(BC81:BC82)</f>
        <v>230000</v>
      </c>
      <c r="BD80" s="42">
        <f t="shared" ref="BD80" si="892">SUM(BD81:BD82)</f>
        <v>230000</v>
      </c>
      <c r="BE80" s="42">
        <f t="shared" ref="BE80" si="893">SUM(BE81:BE82)</f>
        <v>230000</v>
      </c>
      <c r="BF80" s="42">
        <f t="shared" ref="BF80" si="894">SUM(BF81:BF82)</f>
        <v>230000</v>
      </c>
      <c r="BG80" s="42">
        <f t="shared" ref="BG80" si="895">SUM(BG81:BG82)</f>
        <v>230000</v>
      </c>
      <c r="BH80" s="42">
        <f t="shared" ref="BH80" si="896">SUM(BH81:BH82)</f>
        <v>230000</v>
      </c>
      <c r="BI80" s="42">
        <f t="shared" ref="BI80" si="897">SUM(BI81:BI82)</f>
        <v>230000</v>
      </c>
      <c r="BJ80" s="42">
        <f t="shared" ref="BJ80" si="898">SUM(BJ81:BJ82)</f>
        <v>230000</v>
      </c>
      <c r="BK80" s="42">
        <f t="shared" ref="BK80" si="899">SUM(BK81:BK82)</f>
        <v>230000</v>
      </c>
      <c r="BL80" s="42">
        <f t="shared" ref="BL80" si="900">SUM(BL81:BL82)</f>
        <v>230000</v>
      </c>
      <c r="BM80" s="42">
        <f t="shared" ref="BM80" si="901">SUM(BM81:BM82)</f>
        <v>230000</v>
      </c>
      <c r="BN80" s="42">
        <f t="shared" ref="BN80" si="902">SUM(BN81:BN82)</f>
        <v>230000</v>
      </c>
      <c r="BO80" s="42">
        <f t="shared" ref="BO80" si="903">SUM(BO81:BO82)</f>
        <v>230000</v>
      </c>
      <c r="BP80" s="42">
        <f t="shared" ref="BP80" si="904">SUM(BP81:BP82)</f>
        <v>230000</v>
      </c>
      <c r="BQ80" s="42">
        <f t="shared" ref="BQ80" si="905">SUM(BQ81:BQ82)</f>
        <v>230000</v>
      </c>
      <c r="BR80" s="42">
        <f t="shared" ref="BR80" si="906">SUM(BR81:BR82)</f>
        <v>230000</v>
      </c>
      <c r="BS80" s="42">
        <f t="shared" ref="BS80" si="907">SUM(BS81:BS82)</f>
        <v>230000</v>
      </c>
      <c r="BT80" s="42">
        <f t="shared" ref="BT80" si="908">SUM(BT81:BT82)</f>
        <v>230000</v>
      </c>
      <c r="BU80" s="42">
        <f t="shared" ref="BU80" si="909">SUM(BU81:BU82)</f>
        <v>230000</v>
      </c>
      <c r="BV80" s="42">
        <f t="shared" ref="BV80" si="910">SUM(BV81:BV82)</f>
        <v>295000</v>
      </c>
      <c r="BW80" s="42">
        <f t="shared" ref="BW80" si="911">SUM(BW81:BW82)</f>
        <v>295000</v>
      </c>
      <c r="BX80" s="42">
        <f t="shared" ref="BX80" si="912">SUM(BX81:BX82)</f>
        <v>295000</v>
      </c>
      <c r="BY80" s="42">
        <f t="shared" ref="BY80" si="913">SUM(BY81:BY82)</f>
        <v>295000</v>
      </c>
      <c r="BZ80" s="42">
        <f t="shared" ref="BZ80" si="914">SUM(BZ81:BZ82)</f>
        <v>295000</v>
      </c>
      <c r="CA80" s="42">
        <f t="shared" ref="CA80" si="915">SUM(CA81:CA82)</f>
        <v>295000</v>
      </c>
      <c r="CB80" s="42">
        <f t="shared" ref="CB80" si="916">SUM(CB81:CB82)</f>
        <v>295000</v>
      </c>
      <c r="CC80" s="42">
        <f t="shared" ref="CC80" si="917">SUM(CC81:CC82)</f>
        <v>295000</v>
      </c>
      <c r="CD80" s="42">
        <f t="shared" ref="CD80" si="918">SUM(CD81:CD82)</f>
        <v>295000</v>
      </c>
      <c r="CE80" s="42">
        <f t="shared" ref="CE80" si="919">SUM(CE81:CE82)</f>
        <v>295000</v>
      </c>
      <c r="CF80" s="42">
        <f t="shared" ref="CF80" si="920">SUM(CF81:CF82)</f>
        <v>295000</v>
      </c>
      <c r="CG80" s="42">
        <f t="shared" ref="CG80" si="921">SUM(CG81:CG82)</f>
        <v>295000</v>
      </c>
      <c r="CH80" s="42">
        <f t="shared" ref="CH80" si="922">SUM(CH81:CH82)</f>
        <v>295000</v>
      </c>
      <c r="CI80" s="42">
        <f t="shared" ref="CI80" si="923">SUM(CI81:CI82)</f>
        <v>295000</v>
      </c>
      <c r="CJ80" s="42">
        <f t="shared" ref="CJ80" si="924">SUM(CJ81:CJ82)</f>
        <v>295000</v>
      </c>
      <c r="CK80" s="42">
        <f t="shared" ref="CK80" si="925">SUM(CK81:CK82)</f>
        <v>295000</v>
      </c>
      <c r="CL80" s="42">
        <f t="shared" ref="CL80" si="926">SUM(CL81:CL82)</f>
        <v>295000</v>
      </c>
      <c r="CM80" s="42">
        <f t="shared" ref="CM80" si="927">SUM(CM81:CM82)</f>
        <v>295000</v>
      </c>
      <c r="CN80" s="42">
        <f t="shared" ref="CN80" si="928">SUM(CN81:CN82)</f>
        <v>295000</v>
      </c>
      <c r="CO80" s="42">
        <f t="shared" ref="CO80" si="929">SUM(CO81:CO82)</f>
        <v>295000</v>
      </c>
      <c r="CP80" s="42">
        <f t="shared" ref="CP80" si="930">SUM(CP81:CP82)</f>
        <v>295000</v>
      </c>
      <c r="CQ80" s="42">
        <f t="shared" ref="CQ80" si="931">SUM(CQ81:CQ82)</f>
        <v>295000</v>
      </c>
      <c r="CR80" s="42">
        <f t="shared" ref="CR80" si="932">SUM(CR81:CR82)</f>
        <v>295000</v>
      </c>
      <c r="CS80" s="42">
        <f t="shared" ref="CS80" si="933">SUM(CS81:CS82)</f>
        <v>295000</v>
      </c>
      <c r="CT80" s="42">
        <f t="shared" ref="CT80" si="934">SUM(CT81:CT82)</f>
        <v>295000</v>
      </c>
      <c r="CU80" s="42">
        <f t="shared" ref="CU80" si="935">SUM(CU81:CU82)</f>
        <v>295000</v>
      </c>
      <c r="CV80" s="42">
        <f t="shared" ref="CV80" si="936">SUM(CV81:CV82)</f>
        <v>295000</v>
      </c>
      <c r="CW80" s="42">
        <f t="shared" ref="CW80" si="937">SUM(CW81:CW82)</f>
        <v>295000</v>
      </c>
      <c r="CX80" s="42">
        <f t="shared" ref="CX80" si="938">SUM(CX81:CX82)</f>
        <v>295000</v>
      </c>
      <c r="CY80" s="42">
        <f t="shared" ref="CY80" si="939">SUM(CY81:CY82)</f>
        <v>295000</v>
      </c>
      <c r="CZ80" s="42">
        <f t="shared" ref="CZ80" si="940">SUM(CZ81:CZ82)</f>
        <v>295000</v>
      </c>
      <c r="DA80" s="42">
        <f t="shared" ref="DA80" si="941">SUM(DA81:DA82)</f>
        <v>295000</v>
      </c>
      <c r="DB80" s="42">
        <f t="shared" ref="DB80" si="942">SUM(DB81:DB82)</f>
        <v>295000</v>
      </c>
      <c r="DC80" s="42">
        <f t="shared" ref="DC80" si="943">SUM(DC81:DC82)</f>
        <v>295000</v>
      </c>
      <c r="DD80" s="42">
        <f t="shared" ref="DD80" si="944">SUM(DD81:DD82)</f>
        <v>295000</v>
      </c>
      <c r="DE80" s="42">
        <f t="shared" ref="DE80" si="945">SUM(DE81:DE82)</f>
        <v>295000</v>
      </c>
      <c r="DF80" s="42">
        <f t="shared" ref="DF80" si="946">SUM(DF81:DF82)</f>
        <v>295000</v>
      </c>
      <c r="DG80" s="42">
        <f t="shared" ref="DG80" si="947">SUM(DG81:DG82)</f>
        <v>295000</v>
      </c>
      <c r="DH80" s="42">
        <f t="shared" ref="DH80" si="948">SUM(DH81:DH82)</f>
        <v>295000</v>
      </c>
      <c r="DI80" s="42">
        <f t="shared" ref="DI80" si="949">SUM(DI81:DI82)</f>
        <v>295000</v>
      </c>
      <c r="DJ80" s="42">
        <f t="shared" ref="DJ80" si="950">SUM(DJ81:DJ82)</f>
        <v>295000</v>
      </c>
      <c r="DK80" s="42">
        <f t="shared" ref="DK80" si="951">SUM(DK81:DK82)</f>
        <v>295000</v>
      </c>
      <c r="DL80" s="42">
        <f t="shared" ref="DL80" si="952">SUM(DL81:DL82)</f>
        <v>295000</v>
      </c>
      <c r="DM80" s="42">
        <f t="shared" ref="DM80" si="953">SUM(DM81:DM82)</f>
        <v>295000</v>
      </c>
      <c r="DN80" s="42">
        <f t="shared" ref="DN80" si="954">SUM(DN81:DN82)</f>
        <v>295000</v>
      </c>
      <c r="DO80" s="42">
        <f t="shared" ref="DO80" si="955">SUM(DO81:DO82)</f>
        <v>295000</v>
      </c>
      <c r="DP80" s="42">
        <f t="shared" ref="DP80" si="956">SUM(DP81:DP82)</f>
        <v>295000</v>
      </c>
      <c r="DQ80" s="43">
        <f t="shared" ref="DQ80" si="957">SUM(DQ81:DQ82)</f>
        <v>295000</v>
      </c>
    </row>
    <row r="81" spans="1:121" ht="18" customHeight="1" x14ac:dyDescent="0.3">
      <c r="A81" s="94" t="s">
        <v>111</v>
      </c>
      <c r="B81" s="95">
        <f t="shared" ref="B81:BM81" si="958">$B39*C39</f>
        <v>100000</v>
      </c>
      <c r="C81" s="95">
        <f t="shared" si="958"/>
        <v>100000</v>
      </c>
      <c r="D81" s="95">
        <f t="shared" si="958"/>
        <v>100000</v>
      </c>
      <c r="E81" s="95">
        <f t="shared" si="958"/>
        <v>100000</v>
      </c>
      <c r="F81" s="95">
        <f t="shared" si="958"/>
        <v>100000</v>
      </c>
      <c r="G81" s="95">
        <f t="shared" si="958"/>
        <v>100000</v>
      </c>
      <c r="H81" s="95">
        <f t="shared" si="958"/>
        <v>100000</v>
      </c>
      <c r="I81" s="95">
        <f t="shared" si="958"/>
        <v>100000</v>
      </c>
      <c r="J81" s="95">
        <f t="shared" si="958"/>
        <v>100000</v>
      </c>
      <c r="K81" s="95">
        <f t="shared" si="958"/>
        <v>100000</v>
      </c>
      <c r="L81" s="95">
        <f t="shared" si="958"/>
        <v>100000</v>
      </c>
      <c r="M81" s="95">
        <f t="shared" si="958"/>
        <v>100000</v>
      </c>
      <c r="N81" s="95">
        <f t="shared" si="958"/>
        <v>100000</v>
      </c>
      <c r="O81" s="95">
        <f t="shared" si="958"/>
        <v>100000</v>
      </c>
      <c r="P81" s="95">
        <f t="shared" si="958"/>
        <v>100000</v>
      </c>
      <c r="Q81" s="95">
        <f t="shared" si="958"/>
        <v>100000</v>
      </c>
      <c r="R81" s="95">
        <f t="shared" si="958"/>
        <v>100000</v>
      </c>
      <c r="S81" s="95">
        <f t="shared" si="958"/>
        <v>100000</v>
      </c>
      <c r="T81" s="95">
        <f t="shared" si="958"/>
        <v>100000</v>
      </c>
      <c r="U81" s="95">
        <f t="shared" si="958"/>
        <v>100000</v>
      </c>
      <c r="V81" s="95">
        <f t="shared" si="958"/>
        <v>100000</v>
      </c>
      <c r="W81" s="95">
        <f t="shared" si="958"/>
        <v>100000</v>
      </c>
      <c r="X81" s="95">
        <f t="shared" si="958"/>
        <v>100000</v>
      </c>
      <c r="Y81" s="95">
        <f t="shared" si="958"/>
        <v>100000</v>
      </c>
      <c r="Z81" s="95">
        <f t="shared" si="958"/>
        <v>100000</v>
      </c>
      <c r="AA81" s="95">
        <f t="shared" si="958"/>
        <v>100000</v>
      </c>
      <c r="AB81" s="95">
        <f t="shared" si="958"/>
        <v>100000</v>
      </c>
      <c r="AC81" s="95">
        <f t="shared" si="958"/>
        <v>100000</v>
      </c>
      <c r="AD81" s="95">
        <f t="shared" si="958"/>
        <v>100000</v>
      </c>
      <c r="AE81" s="95">
        <f t="shared" si="958"/>
        <v>100000</v>
      </c>
      <c r="AF81" s="95">
        <f t="shared" si="958"/>
        <v>100000</v>
      </c>
      <c r="AG81" s="95">
        <f t="shared" si="958"/>
        <v>100000</v>
      </c>
      <c r="AH81" s="95">
        <f t="shared" si="958"/>
        <v>100000</v>
      </c>
      <c r="AI81" s="95">
        <f t="shared" si="958"/>
        <v>100000</v>
      </c>
      <c r="AJ81" s="95">
        <f t="shared" si="958"/>
        <v>100000</v>
      </c>
      <c r="AK81" s="95">
        <f t="shared" si="958"/>
        <v>100000</v>
      </c>
      <c r="AL81" s="95">
        <f t="shared" si="958"/>
        <v>100000</v>
      </c>
      <c r="AM81" s="95">
        <f t="shared" si="958"/>
        <v>100000</v>
      </c>
      <c r="AN81" s="95">
        <f t="shared" si="958"/>
        <v>100000</v>
      </c>
      <c r="AO81" s="95">
        <f t="shared" si="958"/>
        <v>100000</v>
      </c>
      <c r="AP81" s="95">
        <f t="shared" si="958"/>
        <v>100000</v>
      </c>
      <c r="AQ81" s="95">
        <f t="shared" si="958"/>
        <v>100000</v>
      </c>
      <c r="AR81" s="95">
        <f t="shared" si="958"/>
        <v>100000</v>
      </c>
      <c r="AS81" s="95">
        <f t="shared" si="958"/>
        <v>100000</v>
      </c>
      <c r="AT81" s="95">
        <f t="shared" si="958"/>
        <v>100000</v>
      </c>
      <c r="AU81" s="95">
        <f t="shared" si="958"/>
        <v>100000</v>
      </c>
      <c r="AV81" s="95">
        <f t="shared" si="958"/>
        <v>100000</v>
      </c>
      <c r="AW81" s="95">
        <f t="shared" si="958"/>
        <v>100000</v>
      </c>
      <c r="AX81" s="95">
        <f t="shared" si="958"/>
        <v>100000</v>
      </c>
      <c r="AY81" s="95">
        <f t="shared" si="958"/>
        <v>100000</v>
      </c>
      <c r="AZ81" s="95">
        <f t="shared" si="958"/>
        <v>100000</v>
      </c>
      <c r="BA81" s="95">
        <f t="shared" si="958"/>
        <v>100000</v>
      </c>
      <c r="BB81" s="95">
        <f t="shared" si="958"/>
        <v>100000</v>
      </c>
      <c r="BC81" s="95">
        <f t="shared" si="958"/>
        <v>100000</v>
      </c>
      <c r="BD81" s="95">
        <f t="shared" si="958"/>
        <v>100000</v>
      </c>
      <c r="BE81" s="95">
        <f t="shared" si="958"/>
        <v>100000</v>
      </c>
      <c r="BF81" s="95">
        <f t="shared" si="958"/>
        <v>100000</v>
      </c>
      <c r="BG81" s="95">
        <f t="shared" si="958"/>
        <v>100000</v>
      </c>
      <c r="BH81" s="95">
        <f t="shared" si="958"/>
        <v>100000</v>
      </c>
      <c r="BI81" s="95">
        <f t="shared" si="958"/>
        <v>100000</v>
      </c>
      <c r="BJ81" s="95">
        <f t="shared" si="958"/>
        <v>100000</v>
      </c>
      <c r="BK81" s="95">
        <f t="shared" si="958"/>
        <v>100000</v>
      </c>
      <c r="BL81" s="95">
        <f t="shared" si="958"/>
        <v>100000</v>
      </c>
      <c r="BM81" s="95">
        <f t="shared" si="958"/>
        <v>100000</v>
      </c>
      <c r="BN81" s="95">
        <f t="shared" ref="BN81:DQ81" si="959">$B39*BO39</f>
        <v>100000</v>
      </c>
      <c r="BO81" s="95">
        <f t="shared" si="959"/>
        <v>100000</v>
      </c>
      <c r="BP81" s="95">
        <f t="shared" si="959"/>
        <v>100000</v>
      </c>
      <c r="BQ81" s="95">
        <f t="shared" si="959"/>
        <v>100000</v>
      </c>
      <c r="BR81" s="95">
        <f t="shared" si="959"/>
        <v>100000</v>
      </c>
      <c r="BS81" s="95">
        <f t="shared" si="959"/>
        <v>100000</v>
      </c>
      <c r="BT81" s="95">
        <f t="shared" si="959"/>
        <v>100000</v>
      </c>
      <c r="BU81" s="95">
        <f t="shared" si="959"/>
        <v>100000</v>
      </c>
      <c r="BV81" s="95">
        <f t="shared" si="959"/>
        <v>100000</v>
      </c>
      <c r="BW81" s="95">
        <f t="shared" si="959"/>
        <v>100000</v>
      </c>
      <c r="BX81" s="95">
        <f t="shared" si="959"/>
        <v>100000</v>
      </c>
      <c r="BY81" s="95">
        <f t="shared" si="959"/>
        <v>100000</v>
      </c>
      <c r="BZ81" s="95">
        <f t="shared" si="959"/>
        <v>100000</v>
      </c>
      <c r="CA81" s="95">
        <f t="shared" si="959"/>
        <v>100000</v>
      </c>
      <c r="CB81" s="95">
        <f t="shared" si="959"/>
        <v>100000</v>
      </c>
      <c r="CC81" s="95">
        <f t="shared" si="959"/>
        <v>100000</v>
      </c>
      <c r="CD81" s="95">
        <f t="shared" si="959"/>
        <v>100000</v>
      </c>
      <c r="CE81" s="95">
        <f t="shared" si="959"/>
        <v>100000</v>
      </c>
      <c r="CF81" s="95">
        <f t="shared" si="959"/>
        <v>100000</v>
      </c>
      <c r="CG81" s="95">
        <f t="shared" si="959"/>
        <v>100000</v>
      </c>
      <c r="CH81" s="95">
        <f t="shared" si="959"/>
        <v>100000</v>
      </c>
      <c r="CI81" s="95">
        <f t="shared" si="959"/>
        <v>100000</v>
      </c>
      <c r="CJ81" s="95">
        <f t="shared" si="959"/>
        <v>100000</v>
      </c>
      <c r="CK81" s="95">
        <f t="shared" si="959"/>
        <v>100000</v>
      </c>
      <c r="CL81" s="95">
        <f t="shared" si="959"/>
        <v>100000</v>
      </c>
      <c r="CM81" s="95">
        <f t="shared" si="959"/>
        <v>100000</v>
      </c>
      <c r="CN81" s="95">
        <f t="shared" si="959"/>
        <v>100000</v>
      </c>
      <c r="CO81" s="95">
        <f t="shared" si="959"/>
        <v>100000</v>
      </c>
      <c r="CP81" s="95">
        <f t="shared" si="959"/>
        <v>100000</v>
      </c>
      <c r="CQ81" s="95">
        <f t="shared" si="959"/>
        <v>100000</v>
      </c>
      <c r="CR81" s="95">
        <f t="shared" si="959"/>
        <v>100000</v>
      </c>
      <c r="CS81" s="95">
        <f t="shared" si="959"/>
        <v>100000</v>
      </c>
      <c r="CT81" s="95">
        <f t="shared" si="959"/>
        <v>100000</v>
      </c>
      <c r="CU81" s="95">
        <f t="shared" si="959"/>
        <v>100000</v>
      </c>
      <c r="CV81" s="95">
        <f t="shared" si="959"/>
        <v>100000</v>
      </c>
      <c r="CW81" s="95">
        <f t="shared" si="959"/>
        <v>100000</v>
      </c>
      <c r="CX81" s="95">
        <f t="shared" si="959"/>
        <v>100000</v>
      </c>
      <c r="CY81" s="95">
        <f t="shared" si="959"/>
        <v>100000</v>
      </c>
      <c r="CZ81" s="95">
        <f t="shared" si="959"/>
        <v>100000</v>
      </c>
      <c r="DA81" s="95">
        <f t="shared" si="959"/>
        <v>100000</v>
      </c>
      <c r="DB81" s="95">
        <f t="shared" si="959"/>
        <v>100000</v>
      </c>
      <c r="DC81" s="95">
        <f t="shared" si="959"/>
        <v>100000</v>
      </c>
      <c r="DD81" s="95">
        <f t="shared" si="959"/>
        <v>100000</v>
      </c>
      <c r="DE81" s="95">
        <f t="shared" si="959"/>
        <v>100000</v>
      </c>
      <c r="DF81" s="95">
        <f t="shared" si="959"/>
        <v>100000</v>
      </c>
      <c r="DG81" s="95">
        <f t="shared" si="959"/>
        <v>100000</v>
      </c>
      <c r="DH81" s="95">
        <f t="shared" si="959"/>
        <v>100000</v>
      </c>
      <c r="DI81" s="95">
        <f t="shared" si="959"/>
        <v>100000</v>
      </c>
      <c r="DJ81" s="95">
        <f t="shared" si="959"/>
        <v>100000</v>
      </c>
      <c r="DK81" s="95">
        <f t="shared" si="959"/>
        <v>100000</v>
      </c>
      <c r="DL81" s="95">
        <f t="shared" si="959"/>
        <v>100000</v>
      </c>
      <c r="DM81" s="95">
        <f t="shared" si="959"/>
        <v>100000</v>
      </c>
      <c r="DN81" s="95">
        <f t="shared" si="959"/>
        <v>100000</v>
      </c>
      <c r="DO81" s="95">
        <f t="shared" si="959"/>
        <v>100000</v>
      </c>
      <c r="DP81" s="95">
        <f t="shared" si="959"/>
        <v>100000</v>
      </c>
      <c r="DQ81" s="96">
        <f t="shared" si="959"/>
        <v>100000</v>
      </c>
    </row>
    <row r="82" spans="1:121" ht="18" customHeight="1" x14ac:dyDescent="0.3">
      <c r="A82" s="94" t="s">
        <v>112</v>
      </c>
      <c r="B82" s="95">
        <f t="shared" ref="B82:BM82" si="960">$B40*C40</f>
        <v>65000</v>
      </c>
      <c r="C82" s="95">
        <f t="shared" si="960"/>
        <v>65000</v>
      </c>
      <c r="D82" s="95">
        <f t="shared" si="960"/>
        <v>65000</v>
      </c>
      <c r="E82" s="95">
        <f t="shared" si="960"/>
        <v>65000</v>
      </c>
      <c r="F82" s="95">
        <f t="shared" si="960"/>
        <v>65000</v>
      </c>
      <c r="G82" s="95">
        <f t="shared" si="960"/>
        <v>65000</v>
      </c>
      <c r="H82" s="95">
        <f t="shared" si="960"/>
        <v>65000</v>
      </c>
      <c r="I82" s="95">
        <f t="shared" si="960"/>
        <v>65000</v>
      </c>
      <c r="J82" s="95">
        <f t="shared" si="960"/>
        <v>65000</v>
      </c>
      <c r="K82" s="95">
        <f t="shared" si="960"/>
        <v>65000</v>
      </c>
      <c r="L82" s="95">
        <f t="shared" si="960"/>
        <v>65000</v>
      </c>
      <c r="M82" s="95">
        <f t="shared" si="960"/>
        <v>65000</v>
      </c>
      <c r="N82" s="95">
        <f t="shared" si="960"/>
        <v>65000</v>
      </c>
      <c r="O82" s="95">
        <f t="shared" si="960"/>
        <v>65000</v>
      </c>
      <c r="P82" s="95">
        <f t="shared" si="960"/>
        <v>65000</v>
      </c>
      <c r="Q82" s="95">
        <f t="shared" si="960"/>
        <v>65000</v>
      </c>
      <c r="R82" s="95">
        <f t="shared" si="960"/>
        <v>65000</v>
      </c>
      <c r="S82" s="95">
        <f t="shared" si="960"/>
        <v>65000</v>
      </c>
      <c r="T82" s="95">
        <f t="shared" si="960"/>
        <v>65000</v>
      </c>
      <c r="U82" s="95">
        <f t="shared" si="960"/>
        <v>65000</v>
      </c>
      <c r="V82" s="95">
        <f t="shared" si="960"/>
        <v>65000</v>
      </c>
      <c r="W82" s="95">
        <f t="shared" si="960"/>
        <v>65000</v>
      </c>
      <c r="X82" s="95">
        <f t="shared" si="960"/>
        <v>65000</v>
      </c>
      <c r="Y82" s="95">
        <f t="shared" si="960"/>
        <v>65000</v>
      </c>
      <c r="Z82" s="95">
        <f t="shared" si="960"/>
        <v>65000</v>
      </c>
      <c r="AA82" s="95">
        <f t="shared" si="960"/>
        <v>65000</v>
      </c>
      <c r="AB82" s="95">
        <f t="shared" si="960"/>
        <v>65000</v>
      </c>
      <c r="AC82" s="95">
        <f t="shared" si="960"/>
        <v>65000</v>
      </c>
      <c r="AD82" s="95">
        <f t="shared" si="960"/>
        <v>65000</v>
      </c>
      <c r="AE82" s="95">
        <f t="shared" si="960"/>
        <v>65000</v>
      </c>
      <c r="AF82" s="95">
        <f t="shared" si="960"/>
        <v>65000</v>
      </c>
      <c r="AG82" s="95">
        <f t="shared" si="960"/>
        <v>65000</v>
      </c>
      <c r="AH82" s="95">
        <f t="shared" si="960"/>
        <v>65000</v>
      </c>
      <c r="AI82" s="95">
        <f t="shared" si="960"/>
        <v>65000</v>
      </c>
      <c r="AJ82" s="95">
        <f t="shared" si="960"/>
        <v>65000</v>
      </c>
      <c r="AK82" s="95">
        <f t="shared" si="960"/>
        <v>65000</v>
      </c>
      <c r="AL82" s="95">
        <f t="shared" si="960"/>
        <v>130000</v>
      </c>
      <c r="AM82" s="95">
        <f t="shared" si="960"/>
        <v>130000</v>
      </c>
      <c r="AN82" s="95">
        <f t="shared" si="960"/>
        <v>130000</v>
      </c>
      <c r="AO82" s="95">
        <f t="shared" si="960"/>
        <v>130000</v>
      </c>
      <c r="AP82" s="95">
        <f t="shared" si="960"/>
        <v>130000</v>
      </c>
      <c r="AQ82" s="95">
        <f t="shared" si="960"/>
        <v>130000</v>
      </c>
      <c r="AR82" s="95">
        <f t="shared" si="960"/>
        <v>130000</v>
      </c>
      <c r="AS82" s="95">
        <f t="shared" si="960"/>
        <v>130000</v>
      </c>
      <c r="AT82" s="95">
        <f t="shared" si="960"/>
        <v>130000</v>
      </c>
      <c r="AU82" s="95">
        <f t="shared" si="960"/>
        <v>130000</v>
      </c>
      <c r="AV82" s="95">
        <f t="shared" si="960"/>
        <v>130000</v>
      </c>
      <c r="AW82" s="95">
        <f t="shared" si="960"/>
        <v>130000</v>
      </c>
      <c r="AX82" s="95">
        <f t="shared" si="960"/>
        <v>130000</v>
      </c>
      <c r="AY82" s="95">
        <f t="shared" si="960"/>
        <v>130000</v>
      </c>
      <c r="AZ82" s="95">
        <f t="shared" si="960"/>
        <v>130000</v>
      </c>
      <c r="BA82" s="95">
        <f t="shared" si="960"/>
        <v>130000</v>
      </c>
      <c r="BB82" s="95">
        <f t="shared" si="960"/>
        <v>130000</v>
      </c>
      <c r="BC82" s="95">
        <f t="shared" si="960"/>
        <v>130000</v>
      </c>
      <c r="BD82" s="95">
        <f t="shared" si="960"/>
        <v>130000</v>
      </c>
      <c r="BE82" s="95">
        <f t="shared" si="960"/>
        <v>130000</v>
      </c>
      <c r="BF82" s="95">
        <f t="shared" si="960"/>
        <v>130000</v>
      </c>
      <c r="BG82" s="95">
        <f t="shared" si="960"/>
        <v>130000</v>
      </c>
      <c r="BH82" s="95">
        <f t="shared" si="960"/>
        <v>130000</v>
      </c>
      <c r="BI82" s="95">
        <f t="shared" si="960"/>
        <v>130000</v>
      </c>
      <c r="BJ82" s="95">
        <f t="shared" si="960"/>
        <v>130000</v>
      </c>
      <c r="BK82" s="95">
        <f t="shared" si="960"/>
        <v>130000</v>
      </c>
      <c r="BL82" s="95">
        <f t="shared" si="960"/>
        <v>130000</v>
      </c>
      <c r="BM82" s="95">
        <f t="shared" si="960"/>
        <v>130000</v>
      </c>
      <c r="BN82" s="95">
        <f t="shared" ref="BN82:DQ82" si="961">$B40*BO40</f>
        <v>130000</v>
      </c>
      <c r="BO82" s="95">
        <f t="shared" si="961"/>
        <v>130000</v>
      </c>
      <c r="BP82" s="95">
        <f t="shared" si="961"/>
        <v>130000</v>
      </c>
      <c r="BQ82" s="95">
        <f t="shared" si="961"/>
        <v>130000</v>
      </c>
      <c r="BR82" s="95">
        <f t="shared" si="961"/>
        <v>130000</v>
      </c>
      <c r="BS82" s="95">
        <f t="shared" si="961"/>
        <v>130000</v>
      </c>
      <c r="BT82" s="95">
        <f t="shared" si="961"/>
        <v>130000</v>
      </c>
      <c r="BU82" s="95">
        <f t="shared" si="961"/>
        <v>130000</v>
      </c>
      <c r="BV82" s="95">
        <f t="shared" si="961"/>
        <v>195000</v>
      </c>
      <c r="BW82" s="95">
        <f t="shared" si="961"/>
        <v>195000</v>
      </c>
      <c r="BX82" s="95">
        <f t="shared" si="961"/>
        <v>195000</v>
      </c>
      <c r="BY82" s="95">
        <f t="shared" si="961"/>
        <v>195000</v>
      </c>
      <c r="BZ82" s="95">
        <f t="shared" si="961"/>
        <v>195000</v>
      </c>
      <c r="CA82" s="95">
        <f t="shared" si="961"/>
        <v>195000</v>
      </c>
      <c r="CB82" s="95">
        <f t="shared" si="961"/>
        <v>195000</v>
      </c>
      <c r="CC82" s="95">
        <f t="shared" si="961"/>
        <v>195000</v>
      </c>
      <c r="CD82" s="95">
        <f t="shared" si="961"/>
        <v>195000</v>
      </c>
      <c r="CE82" s="95">
        <f t="shared" si="961"/>
        <v>195000</v>
      </c>
      <c r="CF82" s="95">
        <f t="shared" si="961"/>
        <v>195000</v>
      </c>
      <c r="CG82" s="95">
        <f t="shared" si="961"/>
        <v>195000</v>
      </c>
      <c r="CH82" s="95">
        <f t="shared" si="961"/>
        <v>195000</v>
      </c>
      <c r="CI82" s="95">
        <f t="shared" si="961"/>
        <v>195000</v>
      </c>
      <c r="CJ82" s="95">
        <f t="shared" si="961"/>
        <v>195000</v>
      </c>
      <c r="CK82" s="95">
        <f t="shared" si="961"/>
        <v>195000</v>
      </c>
      <c r="CL82" s="95">
        <f t="shared" si="961"/>
        <v>195000</v>
      </c>
      <c r="CM82" s="95">
        <f t="shared" si="961"/>
        <v>195000</v>
      </c>
      <c r="CN82" s="95">
        <f t="shared" si="961"/>
        <v>195000</v>
      </c>
      <c r="CO82" s="95">
        <f t="shared" si="961"/>
        <v>195000</v>
      </c>
      <c r="CP82" s="95">
        <f t="shared" si="961"/>
        <v>195000</v>
      </c>
      <c r="CQ82" s="95">
        <f t="shared" si="961"/>
        <v>195000</v>
      </c>
      <c r="CR82" s="95">
        <f t="shared" si="961"/>
        <v>195000</v>
      </c>
      <c r="CS82" s="95">
        <f t="shared" si="961"/>
        <v>195000</v>
      </c>
      <c r="CT82" s="95">
        <f t="shared" si="961"/>
        <v>195000</v>
      </c>
      <c r="CU82" s="95">
        <f t="shared" si="961"/>
        <v>195000</v>
      </c>
      <c r="CV82" s="95">
        <f t="shared" si="961"/>
        <v>195000</v>
      </c>
      <c r="CW82" s="95">
        <f t="shared" si="961"/>
        <v>195000</v>
      </c>
      <c r="CX82" s="95">
        <f t="shared" si="961"/>
        <v>195000</v>
      </c>
      <c r="CY82" s="95">
        <f t="shared" si="961"/>
        <v>195000</v>
      </c>
      <c r="CZ82" s="95">
        <f t="shared" si="961"/>
        <v>195000</v>
      </c>
      <c r="DA82" s="95">
        <f t="shared" si="961"/>
        <v>195000</v>
      </c>
      <c r="DB82" s="95">
        <f t="shared" si="961"/>
        <v>195000</v>
      </c>
      <c r="DC82" s="95">
        <f t="shared" si="961"/>
        <v>195000</v>
      </c>
      <c r="DD82" s="95">
        <f t="shared" si="961"/>
        <v>195000</v>
      </c>
      <c r="DE82" s="95">
        <f t="shared" si="961"/>
        <v>195000</v>
      </c>
      <c r="DF82" s="95">
        <f t="shared" si="961"/>
        <v>195000</v>
      </c>
      <c r="DG82" s="95">
        <f t="shared" si="961"/>
        <v>195000</v>
      </c>
      <c r="DH82" s="95">
        <f t="shared" si="961"/>
        <v>195000</v>
      </c>
      <c r="DI82" s="95">
        <f t="shared" si="961"/>
        <v>195000</v>
      </c>
      <c r="DJ82" s="95">
        <f t="shared" si="961"/>
        <v>195000</v>
      </c>
      <c r="DK82" s="95">
        <f t="shared" si="961"/>
        <v>195000</v>
      </c>
      <c r="DL82" s="95">
        <f t="shared" si="961"/>
        <v>195000</v>
      </c>
      <c r="DM82" s="95">
        <f t="shared" si="961"/>
        <v>195000</v>
      </c>
      <c r="DN82" s="95">
        <f t="shared" si="961"/>
        <v>195000</v>
      </c>
      <c r="DO82" s="95">
        <f t="shared" si="961"/>
        <v>195000</v>
      </c>
      <c r="DP82" s="95">
        <f t="shared" si="961"/>
        <v>195000</v>
      </c>
      <c r="DQ82" s="96">
        <f t="shared" si="961"/>
        <v>195000</v>
      </c>
    </row>
    <row r="83" spans="1:121" s="7" customFormat="1" ht="18" customHeight="1" x14ac:dyDescent="0.3">
      <c r="A83" s="41" t="s">
        <v>113</v>
      </c>
      <c r="B83" s="42">
        <f t="shared" ref="B83" si="962">SUM(B84:B86)</f>
        <v>420000</v>
      </c>
      <c r="C83" s="42">
        <f t="shared" ref="C83" si="963">SUM(C84:C86)</f>
        <v>420000</v>
      </c>
      <c r="D83" s="42">
        <f t="shared" ref="D83" si="964">SUM(D84:D86)</f>
        <v>420000</v>
      </c>
      <c r="E83" s="42">
        <f t="shared" ref="E83" si="965">SUM(E84:E86)</f>
        <v>420000</v>
      </c>
      <c r="F83" s="42">
        <f t="shared" ref="F83" si="966">SUM(F84:F86)</f>
        <v>420000</v>
      </c>
      <c r="G83" s="42">
        <f t="shared" ref="G83" si="967">SUM(G84:G86)</f>
        <v>420000</v>
      </c>
      <c r="H83" s="42">
        <f t="shared" ref="H83" si="968">SUM(H84:H86)</f>
        <v>420000</v>
      </c>
      <c r="I83" s="42">
        <f t="shared" ref="I83" si="969">SUM(I84:I86)</f>
        <v>420000</v>
      </c>
      <c r="J83" s="42">
        <f t="shared" ref="J83" si="970">SUM(J84:J86)</f>
        <v>420000</v>
      </c>
      <c r="K83" s="42">
        <f t="shared" ref="K83" si="971">SUM(K84:K86)</f>
        <v>420000</v>
      </c>
      <c r="L83" s="42">
        <f t="shared" ref="L83" si="972">SUM(L84:L86)</f>
        <v>420000</v>
      </c>
      <c r="M83" s="42">
        <f t="shared" ref="M83" si="973">SUM(M84:M86)</f>
        <v>420000</v>
      </c>
      <c r="N83" s="42">
        <f t="shared" ref="N83" si="974">SUM(N84:N86)</f>
        <v>420000</v>
      </c>
      <c r="O83" s="42">
        <f t="shared" ref="O83" si="975">SUM(O84:O86)</f>
        <v>420000</v>
      </c>
      <c r="P83" s="42">
        <f t="shared" ref="P83" si="976">SUM(P84:P86)</f>
        <v>420000</v>
      </c>
      <c r="Q83" s="42">
        <f t="shared" ref="Q83" si="977">SUM(Q84:Q86)</f>
        <v>420000</v>
      </c>
      <c r="R83" s="42">
        <f t="shared" ref="R83" si="978">SUM(R84:R86)</f>
        <v>420000</v>
      </c>
      <c r="S83" s="42">
        <f t="shared" ref="S83" si="979">SUM(S84:S86)</f>
        <v>420000</v>
      </c>
      <c r="T83" s="42">
        <f t="shared" ref="T83" si="980">SUM(T84:T86)</f>
        <v>420000</v>
      </c>
      <c r="U83" s="42">
        <f t="shared" ref="U83" si="981">SUM(U84:U86)</f>
        <v>420000</v>
      </c>
      <c r="V83" s="42">
        <f t="shared" ref="V83" si="982">SUM(V84:V86)</f>
        <v>420000</v>
      </c>
      <c r="W83" s="42">
        <f t="shared" ref="W83" si="983">SUM(W84:W86)</f>
        <v>420000</v>
      </c>
      <c r="X83" s="42">
        <f t="shared" ref="X83" si="984">SUM(X84:X86)</f>
        <v>420000</v>
      </c>
      <c r="Y83" s="42">
        <f t="shared" ref="Y83" si="985">SUM(Y84:Y86)</f>
        <v>420000</v>
      </c>
      <c r="Z83" s="42">
        <f t="shared" ref="Z83" si="986">SUM(Z84:Z86)</f>
        <v>490000</v>
      </c>
      <c r="AA83" s="42">
        <f t="shared" ref="AA83" si="987">SUM(AA84:AA86)</f>
        <v>490000</v>
      </c>
      <c r="AB83" s="42">
        <f t="shared" ref="AB83" si="988">SUM(AB84:AB86)</f>
        <v>490000</v>
      </c>
      <c r="AC83" s="42">
        <f t="shared" ref="AC83" si="989">SUM(AC84:AC86)</f>
        <v>490000</v>
      </c>
      <c r="AD83" s="42">
        <f t="shared" ref="AD83" si="990">SUM(AD84:AD86)</f>
        <v>490000</v>
      </c>
      <c r="AE83" s="42">
        <f t="shared" ref="AE83" si="991">SUM(AE84:AE86)</f>
        <v>490000</v>
      </c>
      <c r="AF83" s="42">
        <f t="shared" ref="AF83" si="992">SUM(AF84:AF86)</f>
        <v>490000</v>
      </c>
      <c r="AG83" s="42">
        <f t="shared" ref="AG83" si="993">SUM(AG84:AG86)</f>
        <v>490000</v>
      </c>
      <c r="AH83" s="42">
        <f t="shared" ref="AH83" si="994">SUM(AH84:AH86)</f>
        <v>490000</v>
      </c>
      <c r="AI83" s="42">
        <f t="shared" ref="AI83" si="995">SUM(AI84:AI86)</f>
        <v>490000</v>
      </c>
      <c r="AJ83" s="42">
        <f t="shared" ref="AJ83" si="996">SUM(AJ84:AJ86)</f>
        <v>490000</v>
      </c>
      <c r="AK83" s="42">
        <f t="shared" ref="AK83" si="997">SUM(AK84:AK86)</f>
        <v>490000</v>
      </c>
      <c r="AL83" s="42">
        <f t="shared" ref="AL83" si="998">SUM(AL84:AL86)</f>
        <v>490000</v>
      </c>
      <c r="AM83" s="42">
        <f t="shared" ref="AM83" si="999">SUM(AM84:AM86)</f>
        <v>490000</v>
      </c>
      <c r="AN83" s="42">
        <f t="shared" ref="AN83" si="1000">SUM(AN84:AN86)</f>
        <v>490000</v>
      </c>
      <c r="AO83" s="42">
        <f t="shared" ref="AO83" si="1001">SUM(AO84:AO86)</f>
        <v>490000</v>
      </c>
      <c r="AP83" s="42">
        <f t="shared" ref="AP83" si="1002">SUM(AP84:AP86)</f>
        <v>490000</v>
      </c>
      <c r="AQ83" s="42">
        <f t="shared" ref="AQ83" si="1003">SUM(AQ84:AQ86)</f>
        <v>490000</v>
      </c>
      <c r="AR83" s="42">
        <f t="shared" ref="AR83" si="1004">SUM(AR84:AR86)</f>
        <v>490000</v>
      </c>
      <c r="AS83" s="42">
        <f t="shared" ref="AS83" si="1005">SUM(AS84:AS86)</f>
        <v>490000</v>
      </c>
      <c r="AT83" s="42">
        <f t="shared" ref="AT83" si="1006">SUM(AT84:AT86)</f>
        <v>490000</v>
      </c>
      <c r="AU83" s="42">
        <f t="shared" ref="AU83" si="1007">SUM(AU84:AU86)</f>
        <v>490000</v>
      </c>
      <c r="AV83" s="42">
        <f t="shared" ref="AV83" si="1008">SUM(AV84:AV86)</f>
        <v>490000</v>
      </c>
      <c r="AW83" s="42">
        <f t="shared" ref="AW83" si="1009">SUM(AW84:AW86)</f>
        <v>490000</v>
      </c>
      <c r="AX83" s="42">
        <f t="shared" ref="AX83" si="1010">SUM(AX84:AX86)</f>
        <v>560000</v>
      </c>
      <c r="AY83" s="42">
        <f t="shared" ref="AY83" si="1011">SUM(AY84:AY86)</f>
        <v>560000</v>
      </c>
      <c r="AZ83" s="42">
        <f t="shared" ref="AZ83" si="1012">SUM(AZ84:AZ86)</f>
        <v>560000</v>
      </c>
      <c r="BA83" s="42">
        <f t="shared" ref="BA83" si="1013">SUM(BA84:BA86)</f>
        <v>560000</v>
      </c>
      <c r="BB83" s="42">
        <f t="shared" ref="BB83" si="1014">SUM(BB84:BB86)</f>
        <v>560000</v>
      </c>
      <c r="BC83" s="42">
        <f t="shared" ref="BC83" si="1015">SUM(BC84:BC86)</f>
        <v>560000</v>
      </c>
      <c r="BD83" s="42">
        <f t="shared" ref="BD83" si="1016">SUM(BD84:BD86)</f>
        <v>560000</v>
      </c>
      <c r="BE83" s="42">
        <f t="shared" ref="BE83" si="1017">SUM(BE84:BE86)</f>
        <v>560000</v>
      </c>
      <c r="BF83" s="42">
        <f t="shared" ref="BF83" si="1018">SUM(BF84:BF86)</f>
        <v>560000</v>
      </c>
      <c r="BG83" s="42">
        <f t="shared" ref="BG83" si="1019">SUM(BG84:BG86)</f>
        <v>560000</v>
      </c>
      <c r="BH83" s="42">
        <f t="shared" ref="BH83" si="1020">SUM(BH84:BH86)</f>
        <v>560000</v>
      </c>
      <c r="BI83" s="42">
        <f t="shared" ref="BI83" si="1021">SUM(BI84:BI86)</f>
        <v>560000</v>
      </c>
      <c r="BJ83" s="42">
        <f t="shared" ref="BJ83" si="1022">SUM(BJ84:BJ86)</f>
        <v>560000</v>
      </c>
      <c r="BK83" s="42">
        <f t="shared" ref="BK83" si="1023">SUM(BK84:BK86)</f>
        <v>560000</v>
      </c>
      <c r="BL83" s="42">
        <f t="shared" ref="BL83" si="1024">SUM(BL84:BL86)</f>
        <v>560000</v>
      </c>
      <c r="BM83" s="42">
        <f t="shared" ref="BM83" si="1025">SUM(BM84:BM86)</f>
        <v>560000</v>
      </c>
      <c r="BN83" s="42">
        <f t="shared" ref="BN83" si="1026">SUM(BN84:BN86)</f>
        <v>560000</v>
      </c>
      <c r="BO83" s="42">
        <f t="shared" ref="BO83" si="1027">SUM(BO84:BO86)</f>
        <v>560000</v>
      </c>
      <c r="BP83" s="42">
        <f t="shared" ref="BP83" si="1028">SUM(BP84:BP86)</f>
        <v>560000</v>
      </c>
      <c r="BQ83" s="42">
        <f t="shared" ref="BQ83" si="1029">SUM(BQ84:BQ86)</f>
        <v>560000</v>
      </c>
      <c r="BR83" s="42">
        <f t="shared" ref="BR83" si="1030">SUM(BR84:BR86)</f>
        <v>560000</v>
      </c>
      <c r="BS83" s="42">
        <f t="shared" ref="BS83" si="1031">SUM(BS84:BS86)</f>
        <v>560000</v>
      </c>
      <c r="BT83" s="42">
        <f t="shared" ref="BT83" si="1032">SUM(BT84:BT86)</f>
        <v>560000</v>
      </c>
      <c r="BU83" s="42">
        <f t="shared" ref="BU83" si="1033">SUM(BU84:BU86)</f>
        <v>560000</v>
      </c>
      <c r="BV83" s="42">
        <f t="shared" ref="BV83" si="1034">SUM(BV84:BV86)</f>
        <v>560000</v>
      </c>
      <c r="BW83" s="42">
        <f t="shared" ref="BW83" si="1035">SUM(BW84:BW86)</f>
        <v>560000</v>
      </c>
      <c r="BX83" s="42">
        <f t="shared" ref="BX83" si="1036">SUM(BX84:BX86)</f>
        <v>560000</v>
      </c>
      <c r="BY83" s="42">
        <f t="shared" ref="BY83" si="1037">SUM(BY84:BY86)</f>
        <v>560000</v>
      </c>
      <c r="BZ83" s="42">
        <f t="shared" ref="BZ83" si="1038">SUM(BZ84:BZ86)</f>
        <v>560000</v>
      </c>
      <c r="CA83" s="42">
        <f t="shared" ref="CA83" si="1039">SUM(CA84:CA86)</f>
        <v>560000</v>
      </c>
      <c r="CB83" s="42">
        <f t="shared" ref="CB83" si="1040">SUM(CB84:CB86)</f>
        <v>560000</v>
      </c>
      <c r="CC83" s="42">
        <f t="shared" ref="CC83" si="1041">SUM(CC84:CC86)</f>
        <v>560000</v>
      </c>
      <c r="CD83" s="42">
        <f t="shared" ref="CD83" si="1042">SUM(CD84:CD86)</f>
        <v>560000</v>
      </c>
      <c r="CE83" s="42">
        <f t="shared" ref="CE83" si="1043">SUM(CE84:CE86)</f>
        <v>560000</v>
      </c>
      <c r="CF83" s="42">
        <f t="shared" ref="CF83" si="1044">SUM(CF84:CF86)</f>
        <v>560000</v>
      </c>
      <c r="CG83" s="42">
        <f t="shared" ref="CG83" si="1045">SUM(CG84:CG86)</f>
        <v>560000</v>
      </c>
      <c r="CH83" s="42">
        <f t="shared" ref="CH83" si="1046">SUM(CH84:CH86)</f>
        <v>630000</v>
      </c>
      <c r="CI83" s="42">
        <f t="shared" ref="CI83" si="1047">SUM(CI84:CI86)</f>
        <v>630000</v>
      </c>
      <c r="CJ83" s="42">
        <f t="shared" ref="CJ83" si="1048">SUM(CJ84:CJ86)</f>
        <v>630000</v>
      </c>
      <c r="CK83" s="42">
        <f t="shared" ref="CK83" si="1049">SUM(CK84:CK86)</f>
        <v>630000</v>
      </c>
      <c r="CL83" s="42">
        <f t="shared" ref="CL83" si="1050">SUM(CL84:CL86)</f>
        <v>630000</v>
      </c>
      <c r="CM83" s="42">
        <f t="shared" ref="CM83" si="1051">SUM(CM84:CM86)</f>
        <v>630000</v>
      </c>
      <c r="CN83" s="42">
        <f t="shared" ref="CN83" si="1052">SUM(CN84:CN86)</f>
        <v>630000</v>
      </c>
      <c r="CO83" s="42">
        <f t="shared" ref="CO83" si="1053">SUM(CO84:CO86)</f>
        <v>630000</v>
      </c>
      <c r="CP83" s="42">
        <f t="shared" ref="CP83" si="1054">SUM(CP84:CP86)</f>
        <v>630000</v>
      </c>
      <c r="CQ83" s="42">
        <f t="shared" ref="CQ83" si="1055">SUM(CQ84:CQ86)</f>
        <v>630000</v>
      </c>
      <c r="CR83" s="42">
        <f t="shared" ref="CR83" si="1056">SUM(CR84:CR86)</f>
        <v>630000</v>
      </c>
      <c r="CS83" s="42">
        <f t="shared" ref="CS83" si="1057">SUM(CS84:CS86)</f>
        <v>630000</v>
      </c>
      <c r="CT83" s="42">
        <f t="shared" ref="CT83" si="1058">SUM(CT84:CT86)</f>
        <v>630000</v>
      </c>
      <c r="CU83" s="42">
        <f t="shared" ref="CU83" si="1059">SUM(CU84:CU86)</f>
        <v>630000</v>
      </c>
      <c r="CV83" s="42">
        <f t="shared" ref="CV83" si="1060">SUM(CV84:CV86)</f>
        <v>630000</v>
      </c>
      <c r="CW83" s="42">
        <f t="shared" ref="CW83" si="1061">SUM(CW84:CW86)</f>
        <v>630000</v>
      </c>
      <c r="CX83" s="42">
        <f t="shared" ref="CX83" si="1062">SUM(CX84:CX86)</f>
        <v>630000</v>
      </c>
      <c r="CY83" s="42">
        <f t="shared" ref="CY83" si="1063">SUM(CY84:CY86)</f>
        <v>630000</v>
      </c>
      <c r="CZ83" s="42">
        <f t="shared" ref="CZ83" si="1064">SUM(CZ84:CZ86)</f>
        <v>630000</v>
      </c>
      <c r="DA83" s="42">
        <f t="shared" ref="DA83" si="1065">SUM(DA84:DA86)</f>
        <v>630000</v>
      </c>
      <c r="DB83" s="42">
        <f t="shared" ref="DB83" si="1066">SUM(DB84:DB86)</f>
        <v>630000</v>
      </c>
      <c r="DC83" s="42">
        <f t="shared" ref="DC83" si="1067">SUM(DC84:DC86)</f>
        <v>630000</v>
      </c>
      <c r="DD83" s="42">
        <f t="shared" ref="DD83" si="1068">SUM(DD84:DD86)</f>
        <v>630000</v>
      </c>
      <c r="DE83" s="42">
        <f t="shared" ref="DE83" si="1069">SUM(DE84:DE86)</f>
        <v>630000</v>
      </c>
      <c r="DF83" s="42">
        <f t="shared" ref="DF83" si="1070">SUM(DF84:DF86)</f>
        <v>630000</v>
      </c>
      <c r="DG83" s="42">
        <f t="shared" ref="DG83" si="1071">SUM(DG84:DG86)</f>
        <v>630000</v>
      </c>
      <c r="DH83" s="42">
        <f t="shared" ref="DH83" si="1072">SUM(DH84:DH86)</f>
        <v>630000</v>
      </c>
      <c r="DI83" s="42">
        <f t="shared" ref="DI83" si="1073">SUM(DI84:DI86)</f>
        <v>630000</v>
      </c>
      <c r="DJ83" s="42">
        <f t="shared" ref="DJ83" si="1074">SUM(DJ84:DJ86)</f>
        <v>630000</v>
      </c>
      <c r="DK83" s="42">
        <f t="shared" ref="DK83" si="1075">SUM(DK84:DK86)</f>
        <v>630000</v>
      </c>
      <c r="DL83" s="42">
        <f t="shared" ref="DL83" si="1076">SUM(DL84:DL86)</f>
        <v>630000</v>
      </c>
      <c r="DM83" s="42">
        <f t="shared" ref="DM83" si="1077">SUM(DM84:DM86)</f>
        <v>630000</v>
      </c>
      <c r="DN83" s="42">
        <f t="shared" ref="DN83" si="1078">SUM(DN84:DN86)</f>
        <v>630000</v>
      </c>
      <c r="DO83" s="42">
        <f t="shared" ref="DO83" si="1079">SUM(DO84:DO86)</f>
        <v>630000</v>
      </c>
      <c r="DP83" s="42">
        <f t="shared" ref="DP83" si="1080">SUM(DP84:DP86)</f>
        <v>630000</v>
      </c>
      <c r="DQ83" s="43">
        <f>SUM(DQ84:DQ86)</f>
        <v>630000</v>
      </c>
    </row>
    <row r="84" spans="1:121" ht="18" customHeight="1" x14ac:dyDescent="0.3">
      <c r="A84" s="94" t="s">
        <v>114</v>
      </c>
      <c r="B84" s="95">
        <f t="shared" ref="B84:BM84" si="1081">$B42*C42</f>
        <v>300000</v>
      </c>
      <c r="C84" s="95">
        <f t="shared" si="1081"/>
        <v>300000</v>
      </c>
      <c r="D84" s="95">
        <f t="shared" si="1081"/>
        <v>300000</v>
      </c>
      <c r="E84" s="95">
        <f t="shared" si="1081"/>
        <v>300000</v>
      </c>
      <c r="F84" s="95">
        <f t="shared" si="1081"/>
        <v>300000</v>
      </c>
      <c r="G84" s="95">
        <f t="shared" si="1081"/>
        <v>300000</v>
      </c>
      <c r="H84" s="95">
        <f t="shared" si="1081"/>
        <v>300000</v>
      </c>
      <c r="I84" s="95">
        <f t="shared" si="1081"/>
        <v>300000</v>
      </c>
      <c r="J84" s="95">
        <f t="shared" si="1081"/>
        <v>300000</v>
      </c>
      <c r="K84" s="95">
        <f t="shared" si="1081"/>
        <v>300000</v>
      </c>
      <c r="L84" s="95">
        <f t="shared" si="1081"/>
        <v>300000</v>
      </c>
      <c r="M84" s="95">
        <f t="shared" si="1081"/>
        <v>300000</v>
      </c>
      <c r="N84" s="95">
        <f t="shared" si="1081"/>
        <v>300000</v>
      </c>
      <c r="O84" s="95">
        <f t="shared" si="1081"/>
        <v>300000</v>
      </c>
      <c r="P84" s="95">
        <f t="shared" si="1081"/>
        <v>300000</v>
      </c>
      <c r="Q84" s="95">
        <f t="shared" si="1081"/>
        <v>300000</v>
      </c>
      <c r="R84" s="95">
        <f t="shared" si="1081"/>
        <v>300000</v>
      </c>
      <c r="S84" s="95">
        <f t="shared" si="1081"/>
        <v>300000</v>
      </c>
      <c r="T84" s="95">
        <f t="shared" si="1081"/>
        <v>300000</v>
      </c>
      <c r="U84" s="95">
        <f t="shared" si="1081"/>
        <v>300000</v>
      </c>
      <c r="V84" s="95">
        <f t="shared" si="1081"/>
        <v>300000</v>
      </c>
      <c r="W84" s="95">
        <f t="shared" si="1081"/>
        <v>300000</v>
      </c>
      <c r="X84" s="95">
        <f t="shared" si="1081"/>
        <v>300000</v>
      </c>
      <c r="Y84" s="95">
        <f t="shared" si="1081"/>
        <v>300000</v>
      </c>
      <c r="Z84" s="95">
        <f t="shared" si="1081"/>
        <v>300000</v>
      </c>
      <c r="AA84" s="95">
        <f t="shared" si="1081"/>
        <v>300000</v>
      </c>
      <c r="AB84" s="95">
        <f t="shared" si="1081"/>
        <v>300000</v>
      </c>
      <c r="AC84" s="95">
        <f t="shared" si="1081"/>
        <v>300000</v>
      </c>
      <c r="AD84" s="95">
        <f t="shared" si="1081"/>
        <v>300000</v>
      </c>
      <c r="AE84" s="95">
        <f t="shared" si="1081"/>
        <v>300000</v>
      </c>
      <c r="AF84" s="95">
        <f t="shared" si="1081"/>
        <v>300000</v>
      </c>
      <c r="AG84" s="95">
        <f t="shared" si="1081"/>
        <v>300000</v>
      </c>
      <c r="AH84" s="95">
        <f t="shared" si="1081"/>
        <v>300000</v>
      </c>
      <c r="AI84" s="95">
        <f t="shared" si="1081"/>
        <v>300000</v>
      </c>
      <c r="AJ84" s="95">
        <f t="shared" si="1081"/>
        <v>300000</v>
      </c>
      <c r="AK84" s="95">
        <f t="shared" si="1081"/>
        <v>300000</v>
      </c>
      <c r="AL84" s="95">
        <f t="shared" si="1081"/>
        <v>300000</v>
      </c>
      <c r="AM84" s="95">
        <f t="shared" si="1081"/>
        <v>300000</v>
      </c>
      <c r="AN84" s="95">
        <f t="shared" si="1081"/>
        <v>300000</v>
      </c>
      <c r="AO84" s="95">
        <f t="shared" si="1081"/>
        <v>300000</v>
      </c>
      <c r="AP84" s="95">
        <f t="shared" si="1081"/>
        <v>300000</v>
      </c>
      <c r="AQ84" s="95">
        <f t="shared" si="1081"/>
        <v>300000</v>
      </c>
      <c r="AR84" s="95">
        <f t="shared" si="1081"/>
        <v>300000</v>
      </c>
      <c r="AS84" s="95">
        <f t="shared" si="1081"/>
        <v>300000</v>
      </c>
      <c r="AT84" s="95">
        <f t="shared" si="1081"/>
        <v>300000</v>
      </c>
      <c r="AU84" s="95">
        <f t="shared" si="1081"/>
        <v>300000</v>
      </c>
      <c r="AV84" s="95">
        <f t="shared" si="1081"/>
        <v>300000</v>
      </c>
      <c r="AW84" s="95">
        <f t="shared" si="1081"/>
        <v>300000</v>
      </c>
      <c r="AX84" s="95">
        <f t="shared" si="1081"/>
        <v>300000</v>
      </c>
      <c r="AY84" s="95">
        <f t="shared" si="1081"/>
        <v>300000</v>
      </c>
      <c r="AZ84" s="95">
        <f t="shared" si="1081"/>
        <v>300000</v>
      </c>
      <c r="BA84" s="95">
        <f t="shared" si="1081"/>
        <v>300000</v>
      </c>
      <c r="BB84" s="95">
        <f t="shared" si="1081"/>
        <v>300000</v>
      </c>
      <c r="BC84" s="95">
        <f t="shared" si="1081"/>
        <v>300000</v>
      </c>
      <c r="BD84" s="95">
        <f t="shared" si="1081"/>
        <v>300000</v>
      </c>
      <c r="BE84" s="95">
        <f t="shared" si="1081"/>
        <v>300000</v>
      </c>
      <c r="BF84" s="95">
        <f t="shared" si="1081"/>
        <v>300000</v>
      </c>
      <c r="BG84" s="95">
        <f t="shared" si="1081"/>
        <v>300000</v>
      </c>
      <c r="BH84" s="95">
        <f t="shared" si="1081"/>
        <v>300000</v>
      </c>
      <c r="BI84" s="95">
        <f t="shared" si="1081"/>
        <v>300000</v>
      </c>
      <c r="BJ84" s="95">
        <f t="shared" si="1081"/>
        <v>300000</v>
      </c>
      <c r="BK84" s="95">
        <f t="shared" si="1081"/>
        <v>300000</v>
      </c>
      <c r="BL84" s="95">
        <f t="shared" si="1081"/>
        <v>300000</v>
      </c>
      <c r="BM84" s="95">
        <f t="shared" si="1081"/>
        <v>300000</v>
      </c>
      <c r="BN84" s="95">
        <f t="shared" ref="BN84:DQ84" si="1082">$B42*BO42</f>
        <v>300000</v>
      </c>
      <c r="BO84" s="95">
        <f t="shared" si="1082"/>
        <v>300000</v>
      </c>
      <c r="BP84" s="95">
        <f t="shared" si="1082"/>
        <v>300000</v>
      </c>
      <c r="BQ84" s="95">
        <f t="shared" si="1082"/>
        <v>300000</v>
      </c>
      <c r="BR84" s="95">
        <f t="shared" si="1082"/>
        <v>300000</v>
      </c>
      <c r="BS84" s="95">
        <f t="shared" si="1082"/>
        <v>300000</v>
      </c>
      <c r="BT84" s="95">
        <f t="shared" si="1082"/>
        <v>300000</v>
      </c>
      <c r="BU84" s="95">
        <f t="shared" si="1082"/>
        <v>300000</v>
      </c>
      <c r="BV84" s="95">
        <f t="shared" si="1082"/>
        <v>300000</v>
      </c>
      <c r="BW84" s="95">
        <f t="shared" si="1082"/>
        <v>300000</v>
      </c>
      <c r="BX84" s="95">
        <f t="shared" si="1082"/>
        <v>300000</v>
      </c>
      <c r="BY84" s="95">
        <f t="shared" si="1082"/>
        <v>300000</v>
      </c>
      <c r="BZ84" s="95">
        <f t="shared" si="1082"/>
        <v>300000</v>
      </c>
      <c r="CA84" s="95">
        <f t="shared" si="1082"/>
        <v>300000</v>
      </c>
      <c r="CB84" s="95">
        <f t="shared" si="1082"/>
        <v>300000</v>
      </c>
      <c r="CC84" s="95">
        <f t="shared" si="1082"/>
        <v>300000</v>
      </c>
      <c r="CD84" s="95">
        <f t="shared" si="1082"/>
        <v>300000</v>
      </c>
      <c r="CE84" s="95">
        <f t="shared" si="1082"/>
        <v>300000</v>
      </c>
      <c r="CF84" s="95">
        <f t="shared" si="1082"/>
        <v>300000</v>
      </c>
      <c r="CG84" s="95">
        <f t="shared" si="1082"/>
        <v>300000</v>
      </c>
      <c r="CH84" s="95">
        <f t="shared" si="1082"/>
        <v>300000</v>
      </c>
      <c r="CI84" s="95">
        <f t="shared" si="1082"/>
        <v>300000</v>
      </c>
      <c r="CJ84" s="95">
        <f t="shared" si="1082"/>
        <v>300000</v>
      </c>
      <c r="CK84" s="95">
        <f t="shared" si="1082"/>
        <v>300000</v>
      </c>
      <c r="CL84" s="95">
        <f t="shared" si="1082"/>
        <v>300000</v>
      </c>
      <c r="CM84" s="95">
        <f t="shared" si="1082"/>
        <v>300000</v>
      </c>
      <c r="CN84" s="95">
        <f t="shared" si="1082"/>
        <v>300000</v>
      </c>
      <c r="CO84" s="95">
        <f t="shared" si="1082"/>
        <v>300000</v>
      </c>
      <c r="CP84" s="95">
        <f t="shared" si="1082"/>
        <v>300000</v>
      </c>
      <c r="CQ84" s="95">
        <f t="shared" si="1082"/>
        <v>300000</v>
      </c>
      <c r="CR84" s="95">
        <f t="shared" si="1082"/>
        <v>300000</v>
      </c>
      <c r="CS84" s="95">
        <f t="shared" si="1082"/>
        <v>300000</v>
      </c>
      <c r="CT84" s="95">
        <f t="shared" si="1082"/>
        <v>300000</v>
      </c>
      <c r="CU84" s="95">
        <f t="shared" si="1082"/>
        <v>300000</v>
      </c>
      <c r="CV84" s="95">
        <f t="shared" si="1082"/>
        <v>300000</v>
      </c>
      <c r="CW84" s="95">
        <f t="shared" si="1082"/>
        <v>300000</v>
      </c>
      <c r="CX84" s="95">
        <f t="shared" si="1082"/>
        <v>300000</v>
      </c>
      <c r="CY84" s="95">
        <f t="shared" si="1082"/>
        <v>300000</v>
      </c>
      <c r="CZ84" s="95">
        <f t="shared" si="1082"/>
        <v>300000</v>
      </c>
      <c r="DA84" s="95">
        <f t="shared" si="1082"/>
        <v>300000</v>
      </c>
      <c r="DB84" s="95">
        <f t="shared" si="1082"/>
        <v>300000</v>
      </c>
      <c r="DC84" s="95">
        <f t="shared" si="1082"/>
        <v>300000</v>
      </c>
      <c r="DD84" s="95">
        <f t="shared" si="1082"/>
        <v>300000</v>
      </c>
      <c r="DE84" s="95">
        <f t="shared" si="1082"/>
        <v>300000</v>
      </c>
      <c r="DF84" s="95">
        <f t="shared" si="1082"/>
        <v>300000</v>
      </c>
      <c r="DG84" s="95">
        <f t="shared" si="1082"/>
        <v>300000</v>
      </c>
      <c r="DH84" s="95">
        <f t="shared" si="1082"/>
        <v>300000</v>
      </c>
      <c r="DI84" s="95">
        <f t="shared" si="1082"/>
        <v>300000</v>
      </c>
      <c r="DJ84" s="95">
        <f t="shared" si="1082"/>
        <v>300000</v>
      </c>
      <c r="DK84" s="95">
        <f t="shared" si="1082"/>
        <v>300000</v>
      </c>
      <c r="DL84" s="95">
        <f t="shared" si="1082"/>
        <v>300000</v>
      </c>
      <c r="DM84" s="95">
        <f t="shared" si="1082"/>
        <v>300000</v>
      </c>
      <c r="DN84" s="95">
        <f t="shared" si="1082"/>
        <v>300000</v>
      </c>
      <c r="DO84" s="95">
        <f t="shared" si="1082"/>
        <v>300000</v>
      </c>
      <c r="DP84" s="95">
        <f t="shared" si="1082"/>
        <v>300000</v>
      </c>
      <c r="DQ84" s="96">
        <f t="shared" si="1082"/>
        <v>300000</v>
      </c>
    </row>
    <row r="85" spans="1:121" ht="18" customHeight="1" x14ac:dyDescent="0.3">
      <c r="A85" s="94" t="s">
        <v>115</v>
      </c>
      <c r="B85" s="95">
        <f t="shared" ref="B85:BM85" si="1083">$B43*C43</f>
        <v>70000</v>
      </c>
      <c r="C85" s="95">
        <f t="shared" si="1083"/>
        <v>70000</v>
      </c>
      <c r="D85" s="95">
        <f t="shared" si="1083"/>
        <v>70000</v>
      </c>
      <c r="E85" s="95">
        <f t="shared" si="1083"/>
        <v>70000</v>
      </c>
      <c r="F85" s="95">
        <f t="shared" si="1083"/>
        <v>70000</v>
      </c>
      <c r="G85" s="95">
        <f t="shared" si="1083"/>
        <v>70000</v>
      </c>
      <c r="H85" s="95">
        <f t="shared" si="1083"/>
        <v>70000</v>
      </c>
      <c r="I85" s="95">
        <f t="shared" si="1083"/>
        <v>70000</v>
      </c>
      <c r="J85" s="95">
        <f t="shared" si="1083"/>
        <v>70000</v>
      </c>
      <c r="K85" s="95">
        <f t="shared" si="1083"/>
        <v>70000</v>
      </c>
      <c r="L85" s="95">
        <f t="shared" si="1083"/>
        <v>70000</v>
      </c>
      <c r="M85" s="95">
        <f t="shared" si="1083"/>
        <v>70000</v>
      </c>
      <c r="N85" s="95">
        <f t="shared" si="1083"/>
        <v>70000</v>
      </c>
      <c r="O85" s="95">
        <f t="shared" si="1083"/>
        <v>70000</v>
      </c>
      <c r="P85" s="95">
        <f t="shared" si="1083"/>
        <v>70000</v>
      </c>
      <c r="Q85" s="95">
        <f t="shared" si="1083"/>
        <v>70000</v>
      </c>
      <c r="R85" s="95">
        <f t="shared" si="1083"/>
        <v>70000</v>
      </c>
      <c r="S85" s="95">
        <f t="shared" si="1083"/>
        <v>70000</v>
      </c>
      <c r="T85" s="95">
        <f t="shared" si="1083"/>
        <v>70000</v>
      </c>
      <c r="U85" s="95">
        <f t="shared" si="1083"/>
        <v>70000</v>
      </c>
      <c r="V85" s="95">
        <f t="shared" si="1083"/>
        <v>70000</v>
      </c>
      <c r="W85" s="95">
        <f t="shared" si="1083"/>
        <v>70000</v>
      </c>
      <c r="X85" s="95">
        <f t="shared" si="1083"/>
        <v>70000</v>
      </c>
      <c r="Y85" s="95">
        <f t="shared" si="1083"/>
        <v>70000</v>
      </c>
      <c r="Z85" s="95">
        <f t="shared" si="1083"/>
        <v>140000</v>
      </c>
      <c r="AA85" s="95">
        <f t="shared" si="1083"/>
        <v>140000</v>
      </c>
      <c r="AB85" s="95">
        <f t="shared" si="1083"/>
        <v>140000</v>
      </c>
      <c r="AC85" s="95">
        <f t="shared" si="1083"/>
        <v>140000</v>
      </c>
      <c r="AD85" s="95">
        <f t="shared" si="1083"/>
        <v>140000</v>
      </c>
      <c r="AE85" s="95">
        <f t="shared" si="1083"/>
        <v>140000</v>
      </c>
      <c r="AF85" s="95">
        <f t="shared" si="1083"/>
        <v>140000</v>
      </c>
      <c r="AG85" s="95">
        <f t="shared" si="1083"/>
        <v>140000</v>
      </c>
      <c r="AH85" s="95">
        <f t="shared" si="1083"/>
        <v>140000</v>
      </c>
      <c r="AI85" s="95">
        <f t="shared" si="1083"/>
        <v>140000</v>
      </c>
      <c r="AJ85" s="95">
        <f t="shared" si="1083"/>
        <v>140000</v>
      </c>
      <c r="AK85" s="95">
        <f t="shared" si="1083"/>
        <v>140000</v>
      </c>
      <c r="AL85" s="95">
        <f t="shared" si="1083"/>
        <v>140000</v>
      </c>
      <c r="AM85" s="95">
        <f t="shared" si="1083"/>
        <v>140000</v>
      </c>
      <c r="AN85" s="95">
        <f t="shared" si="1083"/>
        <v>140000</v>
      </c>
      <c r="AO85" s="95">
        <f t="shared" si="1083"/>
        <v>140000</v>
      </c>
      <c r="AP85" s="95">
        <f t="shared" si="1083"/>
        <v>140000</v>
      </c>
      <c r="AQ85" s="95">
        <f t="shared" si="1083"/>
        <v>140000</v>
      </c>
      <c r="AR85" s="95">
        <f t="shared" si="1083"/>
        <v>140000</v>
      </c>
      <c r="AS85" s="95">
        <f t="shared" si="1083"/>
        <v>140000</v>
      </c>
      <c r="AT85" s="95">
        <f t="shared" si="1083"/>
        <v>140000</v>
      </c>
      <c r="AU85" s="95">
        <f t="shared" si="1083"/>
        <v>140000</v>
      </c>
      <c r="AV85" s="95">
        <f t="shared" si="1083"/>
        <v>140000</v>
      </c>
      <c r="AW85" s="95">
        <f t="shared" si="1083"/>
        <v>140000</v>
      </c>
      <c r="AX85" s="95">
        <f t="shared" si="1083"/>
        <v>210000</v>
      </c>
      <c r="AY85" s="95">
        <f t="shared" si="1083"/>
        <v>210000</v>
      </c>
      <c r="AZ85" s="95">
        <f t="shared" si="1083"/>
        <v>210000</v>
      </c>
      <c r="BA85" s="95">
        <f t="shared" si="1083"/>
        <v>210000</v>
      </c>
      <c r="BB85" s="95">
        <f t="shared" si="1083"/>
        <v>210000</v>
      </c>
      <c r="BC85" s="95">
        <f t="shared" si="1083"/>
        <v>210000</v>
      </c>
      <c r="BD85" s="95">
        <f t="shared" si="1083"/>
        <v>210000</v>
      </c>
      <c r="BE85" s="95">
        <f t="shared" si="1083"/>
        <v>210000</v>
      </c>
      <c r="BF85" s="95">
        <f t="shared" si="1083"/>
        <v>210000</v>
      </c>
      <c r="BG85" s="95">
        <f t="shared" si="1083"/>
        <v>210000</v>
      </c>
      <c r="BH85" s="95">
        <f t="shared" si="1083"/>
        <v>210000</v>
      </c>
      <c r="BI85" s="95">
        <f t="shared" si="1083"/>
        <v>210000</v>
      </c>
      <c r="BJ85" s="95">
        <f t="shared" si="1083"/>
        <v>210000</v>
      </c>
      <c r="BK85" s="95">
        <f t="shared" si="1083"/>
        <v>210000</v>
      </c>
      <c r="BL85" s="95">
        <f t="shared" si="1083"/>
        <v>210000</v>
      </c>
      <c r="BM85" s="95">
        <f t="shared" si="1083"/>
        <v>210000</v>
      </c>
      <c r="BN85" s="95">
        <f t="shared" ref="BN85:DQ85" si="1084">$B43*BO43</f>
        <v>210000</v>
      </c>
      <c r="BO85" s="95">
        <f t="shared" si="1084"/>
        <v>210000</v>
      </c>
      <c r="BP85" s="95">
        <f t="shared" si="1084"/>
        <v>210000</v>
      </c>
      <c r="BQ85" s="95">
        <f t="shared" si="1084"/>
        <v>210000</v>
      </c>
      <c r="BR85" s="95">
        <f t="shared" si="1084"/>
        <v>210000</v>
      </c>
      <c r="BS85" s="95">
        <f t="shared" si="1084"/>
        <v>210000</v>
      </c>
      <c r="BT85" s="95">
        <f t="shared" si="1084"/>
        <v>210000</v>
      </c>
      <c r="BU85" s="95">
        <f t="shared" si="1084"/>
        <v>210000</v>
      </c>
      <c r="BV85" s="95">
        <f t="shared" si="1084"/>
        <v>210000</v>
      </c>
      <c r="BW85" s="95">
        <f t="shared" si="1084"/>
        <v>210000</v>
      </c>
      <c r="BX85" s="95">
        <f t="shared" si="1084"/>
        <v>210000</v>
      </c>
      <c r="BY85" s="95">
        <f t="shared" si="1084"/>
        <v>210000</v>
      </c>
      <c r="BZ85" s="95">
        <f t="shared" si="1084"/>
        <v>210000</v>
      </c>
      <c r="CA85" s="95">
        <f t="shared" si="1084"/>
        <v>210000</v>
      </c>
      <c r="CB85" s="95">
        <f t="shared" si="1084"/>
        <v>210000</v>
      </c>
      <c r="CC85" s="95">
        <f t="shared" si="1084"/>
        <v>210000</v>
      </c>
      <c r="CD85" s="95">
        <f t="shared" si="1084"/>
        <v>210000</v>
      </c>
      <c r="CE85" s="95">
        <f t="shared" si="1084"/>
        <v>210000</v>
      </c>
      <c r="CF85" s="95">
        <f t="shared" si="1084"/>
        <v>210000</v>
      </c>
      <c r="CG85" s="95">
        <f t="shared" si="1084"/>
        <v>210000</v>
      </c>
      <c r="CH85" s="95">
        <f t="shared" si="1084"/>
        <v>280000</v>
      </c>
      <c r="CI85" s="95">
        <f t="shared" si="1084"/>
        <v>280000</v>
      </c>
      <c r="CJ85" s="95">
        <f t="shared" si="1084"/>
        <v>280000</v>
      </c>
      <c r="CK85" s="95">
        <f t="shared" si="1084"/>
        <v>280000</v>
      </c>
      <c r="CL85" s="95">
        <f t="shared" si="1084"/>
        <v>280000</v>
      </c>
      <c r="CM85" s="95">
        <f t="shared" si="1084"/>
        <v>280000</v>
      </c>
      <c r="CN85" s="95">
        <f t="shared" si="1084"/>
        <v>280000</v>
      </c>
      <c r="CO85" s="95">
        <f t="shared" si="1084"/>
        <v>280000</v>
      </c>
      <c r="CP85" s="95">
        <f t="shared" si="1084"/>
        <v>280000</v>
      </c>
      <c r="CQ85" s="95">
        <f t="shared" si="1084"/>
        <v>280000</v>
      </c>
      <c r="CR85" s="95">
        <f t="shared" si="1084"/>
        <v>280000</v>
      </c>
      <c r="CS85" s="95">
        <f t="shared" si="1084"/>
        <v>280000</v>
      </c>
      <c r="CT85" s="95">
        <f t="shared" si="1084"/>
        <v>280000</v>
      </c>
      <c r="CU85" s="95">
        <f t="shared" si="1084"/>
        <v>280000</v>
      </c>
      <c r="CV85" s="95">
        <f t="shared" si="1084"/>
        <v>280000</v>
      </c>
      <c r="CW85" s="95">
        <f t="shared" si="1084"/>
        <v>280000</v>
      </c>
      <c r="CX85" s="95">
        <f t="shared" si="1084"/>
        <v>280000</v>
      </c>
      <c r="CY85" s="95">
        <f t="shared" si="1084"/>
        <v>280000</v>
      </c>
      <c r="CZ85" s="95">
        <f t="shared" si="1084"/>
        <v>280000</v>
      </c>
      <c r="DA85" s="95">
        <f t="shared" si="1084"/>
        <v>280000</v>
      </c>
      <c r="DB85" s="95">
        <f t="shared" si="1084"/>
        <v>280000</v>
      </c>
      <c r="DC85" s="95">
        <f t="shared" si="1084"/>
        <v>280000</v>
      </c>
      <c r="DD85" s="95">
        <f t="shared" si="1084"/>
        <v>280000</v>
      </c>
      <c r="DE85" s="95">
        <f t="shared" si="1084"/>
        <v>280000</v>
      </c>
      <c r="DF85" s="95">
        <f t="shared" si="1084"/>
        <v>280000</v>
      </c>
      <c r="DG85" s="95">
        <f t="shared" si="1084"/>
        <v>280000</v>
      </c>
      <c r="DH85" s="95">
        <f t="shared" si="1084"/>
        <v>280000</v>
      </c>
      <c r="DI85" s="95">
        <f t="shared" si="1084"/>
        <v>280000</v>
      </c>
      <c r="DJ85" s="95">
        <f t="shared" si="1084"/>
        <v>280000</v>
      </c>
      <c r="DK85" s="95">
        <f t="shared" si="1084"/>
        <v>280000</v>
      </c>
      <c r="DL85" s="95">
        <f t="shared" si="1084"/>
        <v>280000</v>
      </c>
      <c r="DM85" s="95">
        <f t="shared" si="1084"/>
        <v>280000</v>
      </c>
      <c r="DN85" s="95">
        <f t="shared" si="1084"/>
        <v>280000</v>
      </c>
      <c r="DO85" s="95">
        <f t="shared" si="1084"/>
        <v>280000</v>
      </c>
      <c r="DP85" s="95">
        <f t="shared" si="1084"/>
        <v>280000</v>
      </c>
      <c r="DQ85" s="96">
        <f t="shared" si="1084"/>
        <v>280000</v>
      </c>
    </row>
    <row r="86" spans="1:121" ht="18" customHeight="1" thickBot="1" x14ac:dyDescent="0.35">
      <c r="A86" s="108" t="s">
        <v>116</v>
      </c>
      <c r="B86" s="135">
        <f t="shared" ref="B86:BM86" si="1085">$B44*C44</f>
        <v>50000</v>
      </c>
      <c r="C86" s="135">
        <f t="shared" si="1085"/>
        <v>50000</v>
      </c>
      <c r="D86" s="135">
        <f t="shared" si="1085"/>
        <v>50000</v>
      </c>
      <c r="E86" s="135">
        <f t="shared" si="1085"/>
        <v>50000</v>
      </c>
      <c r="F86" s="135">
        <f t="shared" si="1085"/>
        <v>50000</v>
      </c>
      <c r="G86" s="135">
        <f t="shared" si="1085"/>
        <v>50000</v>
      </c>
      <c r="H86" s="135">
        <f t="shared" si="1085"/>
        <v>50000</v>
      </c>
      <c r="I86" s="135">
        <f t="shared" si="1085"/>
        <v>50000</v>
      </c>
      <c r="J86" s="135">
        <f t="shared" si="1085"/>
        <v>50000</v>
      </c>
      <c r="K86" s="135">
        <f t="shared" si="1085"/>
        <v>50000</v>
      </c>
      <c r="L86" s="135">
        <f t="shared" si="1085"/>
        <v>50000</v>
      </c>
      <c r="M86" s="135">
        <f t="shared" si="1085"/>
        <v>50000</v>
      </c>
      <c r="N86" s="135">
        <f t="shared" si="1085"/>
        <v>50000</v>
      </c>
      <c r="O86" s="135">
        <f t="shared" si="1085"/>
        <v>50000</v>
      </c>
      <c r="P86" s="135">
        <f t="shared" si="1085"/>
        <v>50000</v>
      </c>
      <c r="Q86" s="135">
        <f t="shared" si="1085"/>
        <v>50000</v>
      </c>
      <c r="R86" s="135">
        <f t="shared" si="1085"/>
        <v>50000</v>
      </c>
      <c r="S86" s="135">
        <f t="shared" si="1085"/>
        <v>50000</v>
      </c>
      <c r="T86" s="135">
        <f t="shared" si="1085"/>
        <v>50000</v>
      </c>
      <c r="U86" s="135">
        <f t="shared" si="1085"/>
        <v>50000</v>
      </c>
      <c r="V86" s="135">
        <f t="shared" si="1085"/>
        <v>50000</v>
      </c>
      <c r="W86" s="135">
        <f t="shared" si="1085"/>
        <v>50000</v>
      </c>
      <c r="X86" s="135">
        <f t="shared" si="1085"/>
        <v>50000</v>
      </c>
      <c r="Y86" s="135">
        <f t="shared" si="1085"/>
        <v>50000</v>
      </c>
      <c r="Z86" s="135">
        <f t="shared" si="1085"/>
        <v>50000</v>
      </c>
      <c r="AA86" s="135">
        <f t="shared" si="1085"/>
        <v>50000</v>
      </c>
      <c r="AB86" s="135">
        <f t="shared" si="1085"/>
        <v>50000</v>
      </c>
      <c r="AC86" s="135">
        <f t="shared" si="1085"/>
        <v>50000</v>
      </c>
      <c r="AD86" s="135">
        <f t="shared" si="1085"/>
        <v>50000</v>
      </c>
      <c r="AE86" s="135">
        <f t="shared" si="1085"/>
        <v>50000</v>
      </c>
      <c r="AF86" s="135">
        <f t="shared" si="1085"/>
        <v>50000</v>
      </c>
      <c r="AG86" s="135">
        <f t="shared" si="1085"/>
        <v>50000</v>
      </c>
      <c r="AH86" s="135">
        <f t="shared" si="1085"/>
        <v>50000</v>
      </c>
      <c r="AI86" s="135">
        <f t="shared" si="1085"/>
        <v>50000</v>
      </c>
      <c r="AJ86" s="135">
        <f t="shared" si="1085"/>
        <v>50000</v>
      </c>
      <c r="AK86" s="135">
        <f t="shared" si="1085"/>
        <v>50000</v>
      </c>
      <c r="AL86" s="135">
        <f t="shared" si="1085"/>
        <v>50000</v>
      </c>
      <c r="AM86" s="135">
        <f t="shared" si="1085"/>
        <v>50000</v>
      </c>
      <c r="AN86" s="135">
        <f t="shared" si="1085"/>
        <v>50000</v>
      </c>
      <c r="AO86" s="135">
        <f t="shared" si="1085"/>
        <v>50000</v>
      </c>
      <c r="AP86" s="135">
        <f t="shared" si="1085"/>
        <v>50000</v>
      </c>
      <c r="AQ86" s="135">
        <f t="shared" si="1085"/>
        <v>50000</v>
      </c>
      <c r="AR86" s="135">
        <f t="shared" si="1085"/>
        <v>50000</v>
      </c>
      <c r="AS86" s="135">
        <f t="shared" si="1085"/>
        <v>50000</v>
      </c>
      <c r="AT86" s="135">
        <f t="shared" si="1085"/>
        <v>50000</v>
      </c>
      <c r="AU86" s="135">
        <f t="shared" si="1085"/>
        <v>50000</v>
      </c>
      <c r="AV86" s="135">
        <f t="shared" si="1085"/>
        <v>50000</v>
      </c>
      <c r="AW86" s="135">
        <f t="shared" si="1085"/>
        <v>50000</v>
      </c>
      <c r="AX86" s="135">
        <f t="shared" si="1085"/>
        <v>50000</v>
      </c>
      <c r="AY86" s="135">
        <f t="shared" si="1085"/>
        <v>50000</v>
      </c>
      <c r="AZ86" s="135">
        <f t="shared" si="1085"/>
        <v>50000</v>
      </c>
      <c r="BA86" s="135">
        <f t="shared" si="1085"/>
        <v>50000</v>
      </c>
      <c r="BB86" s="135">
        <f t="shared" si="1085"/>
        <v>50000</v>
      </c>
      <c r="BC86" s="135">
        <f t="shared" si="1085"/>
        <v>50000</v>
      </c>
      <c r="BD86" s="135">
        <f t="shared" si="1085"/>
        <v>50000</v>
      </c>
      <c r="BE86" s="135">
        <f t="shared" si="1085"/>
        <v>50000</v>
      </c>
      <c r="BF86" s="135">
        <f t="shared" si="1085"/>
        <v>50000</v>
      </c>
      <c r="BG86" s="135">
        <f t="shared" si="1085"/>
        <v>50000</v>
      </c>
      <c r="BH86" s="135">
        <f t="shared" si="1085"/>
        <v>50000</v>
      </c>
      <c r="BI86" s="135">
        <f t="shared" si="1085"/>
        <v>50000</v>
      </c>
      <c r="BJ86" s="135">
        <f t="shared" si="1085"/>
        <v>50000</v>
      </c>
      <c r="BK86" s="135">
        <f t="shared" si="1085"/>
        <v>50000</v>
      </c>
      <c r="BL86" s="135">
        <f t="shared" si="1085"/>
        <v>50000</v>
      </c>
      <c r="BM86" s="135">
        <f t="shared" si="1085"/>
        <v>50000</v>
      </c>
      <c r="BN86" s="135">
        <f t="shared" ref="BN86:DQ86" si="1086">$B44*BO44</f>
        <v>50000</v>
      </c>
      <c r="BO86" s="135">
        <f t="shared" si="1086"/>
        <v>50000</v>
      </c>
      <c r="BP86" s="135">
        <f t="shared" si="1086"/>
        <v>50000</v>
      </c>
      <c r="BQ86" s="135">
        <f t="shared" si="1086"/>
        <v>50000</v>
      </c>
      <c r="BR86" s="135">
        <f t="shared" si="1086"/>
        <v>50000</v>
      </c>
      <c r="BS86" s="135">
        <f t="shared" si="1086"/>
        <v>50000</v>
      </c>
      <c r="BT86" s="135">
        <f t="shared" si="1086"/>
        <v>50000</v>
      </c>
      <c r="BU86" s="135">
        <f t="shared" si="1086"/>
        <v>50000</v>
      </c>
      <c r="BV86" s="135">
        <f t="shared" si="1086"/>
        <v>50000</v>
      </c>
      <c r="BW86" s="135">
        <f t="shared" si="1086"/>
        <v>50000</v>
      </c>
      <c r="BX86" s="135">
        <f t="shared" si="1086"/>
        <v>50000</v>
      </c>
      <c r="BY86" s="135">
        <f t="shared" si="1086"/>
        <v>50000</v>
      </c>
      <c r="BZ86" s="135">
        <f t="shared" si="1086"/>
        <v>50000</v>
      </c>
      <c r="CA86" s="135">
        <f t="shared" si="1086"/>
        <v>50000</v>
      </c>
      <c r="CB86" s="135">
        <f t="shared" si="1086"/>
        <v>50000</v>
      </c>
      <c r="CC86" s="135">
        <f t="shared" si="1086"/>
        <v>50000</v>
      </c>
      <c r="CD86" s="135">
        <f t="shared" si="1086"/>
        <v>50000</v>
      </c>
      <c r="CE86" s="135">
        <f t="shared" si="1086"/>
        <v>50000</v>
      </c>
      <c r="CF86" s="135">
        <f t="shared" si="1086"/>
        <v>50000</v>
      </c>
      <c r="CG86" s="135">
        <f t="shared" si="1086"/>
        <v>50000</v>
      </c>
      <c r="CH86" s="135">
        <f t="shared" si="1086"/>
        <v>50000</v>
      </c>
      <c r="CI86" s="135">
        <f t="shared" si="1086"/>
        <v>50000</v>
      </c>
      <c r="CJ86" s="135">
        <f t="shared" si="1086"/>
        <v>50000</v>
      </c>
      <c r="CK86" s="135">
        <f t="shared" si="1086"/>
        <v>50000</v>
      </c>
      <c r="CL86" s="135">
        <f t="shared" si="1086"/>
        <v>50000</v>
      </c>
      <c r="CM86" s="135">
        <f t="shared" si="1086"/>
        <v>50000</v>
      </c>
      <c r="CN86" s="135">
        <f t="shared" si="1086"/>
        <v>50000</v>
      </c>
      <c r="CO86" s="135">
        <f t="shared" si="1086"/>
        <v>50000</v>
      </c>
      <c r="CP86" s="135">
        <f t="shared" si="1086"/>
        <v>50000</v>
      </c>
      <c r="CQ86" s="135">
        <f t="shared" si="1086"/>
        <v>50000</v>
      </c>
      <c r="CR86" s="135">
        <f t="shared" si="1086"/>
        <v>50000</v>
      </c>
      <c r="CS86" s="135">
        <f t="shared" si="1086"/>
        <v>50000</v>
      </c>
      <c r="CT86" s="135">
        <f t="shared" si="1086"/>
        <v>50000</v>
      </c>
      <c r="CU86" s="135">
        <f t="shared" si="1086"/>
        <v>50000</v>
      </c>
      <c r="CV86" s="135">
        <f t="shared" si="1086"/>
        <v>50000</v>
      </c>
      <c r="CW86" s="135">
        <f t="shared" si="1086"/>
        <v>50000</v>
      </c>
      <c r="CX86" s="135">
        <f t="shared" si="1086"/>
        <v>50000</v>
      </c>
      <c r="CY86" s="135">
        <f t="shared" si="1086"/>
        <v>50000</v>
      </c>
      <c r="CZ86" s="135">
        <f t="shared" si="1086"/>
        <v>50000</v>
      </c>
      <c r="DA86" s="135">
        <f t="shared" si="1086"/>
        <v>50000</v>
      </c>
      <c r="DB86" s="135">
        <f t="shared" si="1086"/>
        <v>50000</v>
      </c>
      <c r="DC86" s="135">
        <f t="shared" si="1086"/>
        <v>50000</v>
      </c>
      <c r="DD86" s="135">
        <f t="shared" si="1086"/>
        <v>50000</v>
      </c>
      <c r="DE86" s="135">
        <f t="shared" si="1086"/>
        <v>50000</v>
      </c>
      <c r="DF86" s="135">
        <f t="shared" si="1086"/>
        <v>50000</v>
      </c>
      <c r="DG86" s="135">
        <f t="shared" si="1086"/>
        <v>50000</v>
      </c>
      <c r="DH86" s="135">
        <f t="shared" si="1086"/>
        <v>50000</v>
      </c>
      <c r="DI86" s="135">
        <f t="shared" si="1086"/>
        <v>50000</v>
      </c>
      <c r="DJ86" s="135">
        <f t="shared" si="1086"/>
        <v>50000</v>
      </c>
      <c r="DK86" s="135">
        <f t="shared" si="1086"/>
        <v>50000</v>
      </c>
      <c r="DL86" s="135">
        <f t="shared" si="1086"/>
        <v>50000</v>
      </c>
      <c r="DM86" s="135">
        <f t="shared" si="1086"/>
        <v>50000</v>
      </c>
      <c r="DN86" s="135">
        <f t="shared" si="1086"/>
        <v>50000</v>
      </c>
      <c r="DO86" s="135">
        <f t="shared" si="1086"/>
        <v>50000</v>
      </c>
      <c r="DP86" s="135">
        <f t="shared" si="1086"/>
        <v>50000</v>
      </c>
      <c r="DQ86" s="136">
        <f t="shared" si="1086"/>
        <v>50000</v>
      </c>
    </row>
    <row r="87" spans="1:121" s="7" customFormat="1" ht="18" customHeight="1" thickBot="1" x14ac:dyDescent="0.35">
      <c r="A87" s="137" t="s">
        <v>119</v>
      </c>
      <c r="B87" s="139">
        <f>B50+B54+B60+B65+B68+B73+B80+B83</f>
        <v>5455000</v>
      </c>
      <c r="C87" s="139">
        <f t="shared" ref="C87:BN87" si="1087">C50+C54+C60+C65+C68+C73+C80+C83</f>
        <v>5455000</v>
      </c>
      <c r="D87" s="139">
        <f t="shared" si="1087"/>
        <v>5455000</v>
      </c>
      <c r="E87" s="139">
        <f t="shared" si="1087"/>
        <v>5455000</v>
      </c>
      <c r="F87" s="139">
        <f t="shared" si="1087"/>
        <v>5455000</v>
      </c>
      <c r="G87" s="139">
        <f t="shared" si="1087"/>
        <v>5455000</v>
      </c>
      <c r="H87" s="139">
        <f t="shared" si="1087"/>
        <v>5505000</v>
      </c>
      <c r="I87" s="139">
        <f t="shared" si="1087"/>
        <v>5505000</v>
      </c>
      <c r="J87" s="139">
        <f t="shared" si="1087"/>
        <v>5505000</v>
      </c>
      <c r="K87" s="139">
        <f t="shared" si="1087"/>
        <v>5505000</v>
      </c>
      <c r="L87" s="139">
        <f t="shared" si="1087"/>
        <v>5505000</v>
      </c>
      <c r="M87" s="139">
        <f t="shared" si="1087"/>
        <v>5505000</v>
      </c>
      <c r="N87" s="139">
        <f t="shared" si="1087"/>
        <v>6440000</v>
      </c>
      <c r="O87" s="139">
        <f t="shared" si="1087"/>
        <v>6440000</v>
      </c>
      <c r="P87" s="139">
        <f t="shared" si="1087"/>
        <v>6500000</v>
      </c>
      <c r="Q87" s="139">
        <f t="shared" si="1087"/>
        <v>6500000</v>
      </c>
      <c r="R87" s="139">
        <f t="shared" si="1087"/>
        <v>6500000</v>
      </c>
      <c r="S87" s="139">
        <f t="shared" si="1087"/>
        <v>6500000</v>
      </c>
      <c r="T87" s="139">
        <f t="shared" si="1087"/>
        <v>6550000</v>
      </c>
      <c r="U87" s="139">
        <f t="shared" si="1087"/>
        <v>6550000</v>
      </c>
      <c r="V87" s="139">
        <f t="shared" si="1087"/>
        <v>6550000</v>
      </c>
      <c r="W87" s="139">
        <f t="shared" si="1087"/>
        <v>6550000</v>
      </c>
      <c r="X87" s="139">
        <f t="shared" si="1087"/>
        <v>6550000</v>
      </c>
      <c r="Y87" s="139">
        <f t="shared" si="1087"/>
        <v>6550000</v>
      </c>
      <c r="Z87" s="139">
        <f t="shared" si="1087"/>
        <v>7520000</v>
      </c>
      <c r="AA87" s="139">
        <f t="shared" si="1087"/>
        <v>7520000</v>
      </c>
      <c r="AB87" s="139">
        <f t="shared" si="1087"/>
        <v>7595000</v>
      </c>
      <c r="AC87" s="139">
        <f t="shared" si="1087"/>
        <v>7595000</v>
      </c>
      <c r="AD87" s="139">
        <f t="shared" si="1087"/>
        <v>7595000</v>
      </c>
      <c r="AE87" s="139">
        <f t="shared" si="1087"/>
        <v>7595000</v>
      </c>
      <c r="AF87" s="139">
        <f t="shared" si="1087"/>
        <v>7645000</v>
      </c>
      <c r="AG87" s="139">
        <f t="shared" si="1087"/>
        <v>7645000</v>
      </c>
      <c r="AH87" s="139">
        <f t="shared" si="1087"/>
        <v>7645000</v>
      </c>
      <c r="AI87" s="139">
        <f t="shared" si="1087"/>
        <v>7645000</v>
      </c>
      <c r="AJ87" s="139">
        <f t="shared" si="1087"/>
        <v>7645000</v>
      </c>
      <c r="AK87" s="139">
        <f t="shared" si="1087"/>
        <v>7645000</v>
      </c>
      <c r="AL87" s="139">
        <f t="shared" si="1087"/>
        <v>9395000</v>
      </c>
      <c r="AM87" s="139">
        <f t="shared" si="1087"/>
        <v>9395000</v>
      </c>
      <c r="AN87" s="139">
        <f t="shared" si="1087"/>
        <v>9395000</v>
      </c>
      <c r="AO87" s="139">
        <f t="shared" si="1087"/>
        <v>9395000</v>
      </c>
      <c r="AP87" s="139">
        <f t="shared" si="1087"/>
        <v>9395000</v>
      </c>
      <c r="AQ87" s="139">
        <f t="shared" si="1087"/>
        <v>9395000</v>
      </c>
      <c r="AR87" s="139">
        <f t="shared" si="1087"/>
        <v>9445000</v>
      </c>
      <c r="AS87" s="139">
        <f t="shared" si="1087"/>
        <v>9445000</v>
      </c>
      <c r="AT87" s="139">
        <f t="shared" si="1087"/>
        <v>9445000</v>
      </c>
      <c r="AU87" s="139">
        <f t="shared" si="1087"/>
        <v>9445000</v>
      </c>
      <c r="AV87" s="139">
        <f t="shared" si="1087"/>
        <v>9445000</v>
      </c>
      <c r="AW87" s="139">
        <f t="shared" si="1087"/>
        <v>9445000</v>
      </c>
      <c r="AX87" s="139">
        <f t="shared" si="1087"/>
        <v>10255000</v>
      </c>
      <c r="AY87" s="139">
        <f t="shared" si="1087"/>
        <v>10255000</v>
      </c>
      <c r="AZ87" s="139">
        <f t="shared" si="1087"/>
        <v>10255000</v>
      </c>
      <c r="BA87" s="139">
        <f t="shared" si="1087"/>
        <v>10255000</v>
      </c>
      <c r="BB87" s="139">
        <f t="shared" si="1087"/>
        <v>10255000</v>
      </c>
      <c r="BC87" s="139">
        <f t="shared" si="1087"/>
        <v>10255000</v>
      </c>
      <c r="BD87" s="139">
        <f t="shared" si="1087"/>
        <v>10305000</v>
      </c>
      <c r="BE87" s="139">
        <f t="shared" si="1087"/>
        <v>10305000</v>
      </c>
      <c r="BF87" s="139">
        <f t="shared" si="1087"/>
        <v>10305000</v>
      </c>
      <c r="BG87" s="139">
        <f t="shared" si="1087"/>
        <v>10305000</v>
      </c>
      <c r="BH87" s="139">
        <f t="shared" si="1087"/>
        <v>10305000</v>
      </c>
      <c r="BI87" s="139">
        <f t="shared" si="1087"/>
        <v>10305000</v>
      </c>
      <c r="BJ87" s="139">
        <f t="shared" si="1087"/>
        <v>10490000</v>
      </c>
      <c r="BK87" s="139">
        <f t="shared" si="1087"/>
        <v>10490000</v>
      </c>
      <c r="BL87" s="139">
        <f t="shared" si="1087"/>
        <v>10490000</v>
      </c>
      <c r="BM87" s="139">
        <f t="shared" si="1087"/>
        <v>10490000</v>
      </c>
      <c r="BN87" s="139">
        <f t="shared" si="1087"/>
        <v>10490000</v>
      </c>
      <c r="BO87" s="139">
        <f t="shared" ref="BO87:DQ87" si="1088">BO50+BO54+BO60+BO65+BO68+BO73+BO80+BO83</f>
        <v>10490000</v>
      </c>
      <c r="BP87" s="139">
        <f t="shared" si="1088"/>
        <v>10540000</v>
      </c>
      <c r="BQ87" s="139">
        <f t="shared" si="1088"/>
        <v>10540000</v>
      </c>
      <c r="BR87" s="139">
        <f t="shared" si="1088"/>
        <v>10540000</v>
      </c>
      <c r="BS87" s="139">
        <f t="shared" si="1088"/>
        <v>10540000</v>
      </c>
      <c r="BT87" s="139">
        <f t="shared" si="1088"/>
        <v>10540000</v>
      </c>
      <c r="BU87" s="139">
        <f t="shared" si="1088"/>
        <v>10540000</v>
      </c>
      <c r="BV87" s="139">
        <f t="shared" si="1088"/>
        <v>11340000</v>
      </c>
      <c r="BW87" s="139">
        <f t="shared" si="1088"/>
        <v>11340000</v>
      </c>
      <c r="BX87" s="139">
        <f t="shared" si="1088"/>
        <v>11340000</v>
      </c>
      <c r="BY87" s="139">
        <f t="shared" si="1088"/>
        <v>11340000</v>
      </c>
      <c r="BZ87" s="139">
        <f t="shared" si="1088"/>
        <v>11340000</v>
      </c>
      <c r="CA87" s="139">
        <f t="shared" si="1088"/>
        <v>11340000</v>
      </c>
      <c r="CB87" s="139">
        <f t="shared" si="1088"/>
        <v>11390000</v>
      </c>
      <c r="CC87" s="139">
        <f t="shared" si="1088"/>
        <v>11390000</v>
      </c>
      <c r="CD87" s="139">
        <f t="shared" si="1088"/>
        <v>11390000</v>
      </c>
      <c r="CE87" s="139">
        <f t="shared" si="1088"/>
        <v>11390000</v>
      </c>
      <c r="CF87" s="139">
        <f t="shared" si="1088"/>
        <v>11390000</v>
      </c>
      <c r="CG87" s="139">
        <f t="shared" si="1088"/>
        <v>11390000</v>
      </c>
      <c r="CH87" s="139">
        <f t="shared" si="1088"/>
        <v>11540000</v>
      </c>
      <c r="CI87" s="139">
        <f t="shared" si="1088"/>
        <v>11540000</v>
      </c>
      <c r="CJ87" s="139">
        <f t="shared" si="1088"/>
        <v>11540000</v>
      </c>
      <c r="CK87" s="139">
        <f t="shared" si="1088"/>
        <v>11540000</v>
      </c>
      <c r="CL87" s="139">
        <f t="shared" si="1088"/>
        <v>11540000</v>
      </c>
      <c r="CM87" s="139">
        <f t="shared" si="1088"/>
        <v>11540000</v>
      </c>
      <c r="CN87" s="139">
        <f t="shared" si="1088"/>
        <v>11590000</v>
      </c>
      <c r="CO87" s="139">
        <f t="shared" si="1088"/>
        <v>11590000</v>
      </c>
      <c r="CP87" s="139">
        <f t="shared" si="1088"/>
        <v>11590000</v>
      </c>
      <c r="CQ87" s="139">
        <f t="shared" si="1088"/>
        <v>11590000</v>
      </c>
      <c r="CR87" s="139">
        <f t="shared" si="1088"/>
        <v>11590000</v>
      </c>
      <c r="CS87" s="139">
        <f t="shared" si="1088"/>
        <v>11590000</v>
      </c>
      <c r="CT87" s="139">
        <f t="shared" si="1088"/>
        <v>13635000</v>
      </c>
      <c r="CU87" s="139">
        <f t="shared" si="1088"/>
        <v>13635000</v>
      </c>
      <c r="CV87" s="139">
        <f t="shared" si="1088"/>
        <v>13635000</v>
      </c>
      <c r="CW87" s="139">
        <f t="shared" si="1088"/>
        <v>13635000</v>
      </c>
      <c r="CX87" s="139">
        <f t="shared" si="1088"/>
        <v>13635000</v>
      </c>
      <c r="CY87" s="139">
        <f t="shared" si="1088"/>
        <v>13635000</v>
      </c>
      <c r="CZ87" s="139">
        <f t="shared" si="1088"/>
        <v>13685000</v>
      </c>
      <c r="DA87" s="139">
        <f t="shared" si="1088"/>
        <v>13685000</v>
      </c>
      <c r="DB87" s="139">
        <f t="shared" si="1088"/>
        <v>13685000</v>
      </c>
      <c r="DC87" s="139">
        <f t="shared" si="1088"/>
        <v>13685000</v>
      </c>
      <c r="DD87" s="139">
        <f t="shared" si="1088"/>
        <v>13685000</v>
      </c>
      <c r="DE87" s="139">
        <f t="shared" si="1088"/>
        <v>13685000</v>
      </c>
      <c r="DF87" s="139">
        <f t="shared" si="1088"/>
        <v>13825000</v>
      </c>
      <c r="DG87" s="139">
        <f t="shared" si="1088"/>
        <v>13825000</v>
      </c>
      <c r="DH87" s="139">
        <f t="shared" si="1088"/>
        <v>13825000</v>
      </c>
      <c r="DI87" s="139">
        <f t="shared" si="1088"/>
        <v>13825000</v>
      </c>
      <c r="DJ87" s="139">
        <f t="shared" si="1088"/>
        <v>13825000</v>
      </c>
      <c r="DK87" s="139">
        <f t="shared" si="1088"/>
        <v>13825000</v>
      </c>
      <c r="DL87" s="139">
        <f t="shared" si="1088"/>
        <v>13875000</v>
      </c>
      <c r="DM87" s="139">
        <f t="shared" si="1088"/>
        <v>13875000</v>
      </c>
      <c r="DN87" s="139">
        <f t="shared" si="1088"/>
        <v>13875000</v>
      </c>
      <c r="DO87" s="139">
        <f t="shared" si="1088"/>
        <v>13875000</v>
      </c>
      <c r="DP87" s="139">
        <f t="shared" si="1088"/>
        <v>13875000</v>
      </c>
      <c r="DQ87" s="140">
        <f t="shared" si="1088"/>
        <v>13875000</v>
      </c>
    </row>
    <row r="89" spans="1:121" ht="18" customHeight="1" x14ac:dyDescent="0.3">
      <c r="A89" s="7" t="s">
        <v>120</v>
      </c>
      <c r="B89" s="46"/>
    </row>
    <row r="90" spans="1:121" ht="18" customHeight="1" thickBot="1" x14ac:dyDescent="0.35"/>
    <row r="91" spans="1:121" ht="18" customHeight="1" thickBot="1" x14ac:dyDescent="0.35">
      <c r="A91" s="40" t="s">
        <v>121</v>
      </c>
      <c r="B91" s="31">
        <v>42005</v>
      </c>
      <c r="C91" s="31">
        <v>42036</v>
      </c>
      <c r="D91" s="31">
        <v>42064</v>
      </c>
      <c r="E91" s="31">
        <v>42095</v>
      </c>
      <c r="F91" s="31">
        <v>42125</v>
      </c>
      <c r="G91" s="31">
        <v>42156</v>
      </c>
      <c r="H91" s="31">
        <v>42186</v>
      </c>
      <c r="I91" s="31">
        <v>42217</v>
      </c>
      <c r="J91" s="31">
        <v>42248</v>
      </c>
      <c r="K91" s="31">
        <v>42278</v>
      </c>
      <c r="L91" s="31">
        <v>42309</v>
      </c>
      <c r="M91" s="31">
        <v>42339</v>
      </c>
      <c r="N91" s="31">
        <v>42370</v>
      </c>
      <c r="O91" s="31">
        <v>42401</v>
      </c>
      <c r="P91" s="31">
        <v>42430</v>
      </c>
      <c r="Q91" s="31">
        <v>42461</v>
      </c>
      <c r="R91" s="31">
        <v>42491</v>
      </c>
      <c r="S91" s="31">
        <v>42522</v>
      </c>
      <c r="T91" s="31">
        <v>42552</v>
      </c>
      <c r="U91" s="31">
        <v>42583</v>
      </c>
      <c r="V91" s="31">
        <v>42614</v>
      </c>
      <c r="W91" s="31">
        <v>42644</v>
      </c>
      <c r="X91" s="31">
        <v>42675</v>
      </c>
      <c r="Y91" s="31">
        <v>42705</v>
      </c>
      <c r="Z91" s="31">
        <v>42736</v>
      </c>
      <c r="AA91" s="31">
        <v>42767</v>
      </c>
      <c r="AB91" s="31">
        <v>42795</v>
      </c>
      <c r="AC91" s="31">
        <v>42826</v>
      </c>
      <c r="AD91" s="31">
        <v>42856</v>
      </c>
      <c r="AE91" s="31">
        <v>42887</v>
      </c>
      <c r="AF91" s="31">
        <v>42917</v>
      </c>
      <c r="AG91" s="31">
        <v>42948</v>
      </c>
      <c r="AH91" s="31">
        <v>42979</v>
      </c>
      <c r="AI91" s="31">
        <v>43009</v>
      </c>
      <c r="AJ91" s="31">
        <v>43040</v>
      </c>
      <c r="AK91" s="31">
        <v>43070</v>
      </c>
      <c r="AL91" s="31">
        <v>43101</v>
      </c>
      <c r="AM91" s="31">
        <v>43132</v>
      </c>
      <c r="AN91" s="31">
        <v>43160</v>
      </c>
      <c r="AO91" s="31">
        <v>43191</v>
      </c>
      <c r="AP91" s="31">
        <v>43221</v>
      </c>
      <c r="AQ91" s="31">
        <v>43252</v>
      </c>
      <c r="AR91" s="31">
        <v>43282</v>
      </c>
      <c r="AS91" s="31">
        <v>43313</v>
      </c>
      <c r="AT91" s="31">
        <v>43344</v>
      </c>
      <c r="AU91" s="31">
        <v>43374</v>
      </c>
      <c r="AV91" s="31">
        <v>43405</v>
      </c>
      <c r="AW91" s="31">
        <v>43435</v>
      </c>
      <c r="AX91" s="31">
        <v>43466</v>
      </c>
      <c r="AY91" s="31">
        <v>43497</v>
      </c>
      <c r="AZ91" s="31">
        <v>43525</v>
      </c>
      <c r="BA91" s="31">
        <v>43556</v>
      </c>
      <c r="BB91" s="31">
        <v>43586</v>
      </c>
      <c r="BC91" s="31">
        <v>43617</v>
      </c>
      <c r="BD91" s="31">
        <v>43647</v>
      </c>
      <c r="BE91" s="31">
        <v>43678</v>
      </c>
      <c r="BF91" s="31">
        <v>43709</v>
      </c>
      <c r="BG91" s="31">
        <v>43739</v>
      </c>
      <c r="BH91" s="31">
        <v>43770</v>
      </c>
      <c r="BI91" s="31">
        <v>43800</v>
      </c>
      <c r="BJ91" s="31">
        <v>43831</v>
      </c>
      <c r="BK91" s="31">
        <v>43862</v>
      </c>
      <c r="BL91" s="31">
        <v>43891</v>
      </c>
      <c r="BM91" s="31">
        <v>43922</v>
      </c>
      <c r="BN91" s="31">
        <v>43952</v>
      </c>
      <c r="BO91" s="31">
        <v>43983</v>
      </c>
      <c r="BP91" s="31">
        <v>44013</v>
      </c>
      <c r="BQ91" s="31">
        <v>44044</v>
      </c>
      <c r="BR91" s="31">
        <v>44075</v>
      </c>
      <c r="BS91" s="31">
        <v>44105</v>
      </c>
      <c r="BT91" s="31">
        <v>44136</v>
      </c>
      <c r="BU91" s="31">
        <v>44166</v>
      </c>
      <c r="BV91" s="31">
        <v>44197</v>
      </c>
      <c r="BW91" s="31">
        <v>44228</v>
      </c>
      <c r="BX91" s="31">
        <v>44256</v>
      </c>
      <c r="BY91" s="31">
        <v>44287</v>
      </c>
      <c r="BZ91" s="31">
        <v>44317</v>
      </c>
      <c r="CA91" s="31">
        <v>44348</v>
      </c>
      <c r="CB91" s="31">
        <v>44378</v>
      </c>
      <c r="CC91" s="31">
        <v>44409</v>
      </c>
      <c r="CD91" s="31">
        <v>44440</v>
      </c>
      <c r="CE91" s="31">
        <v>44470</v>
      </c>
      <c r="CF91" s="31">
        <v>44501</v>
      </c>
      <c r="CG91" s="31">
        <v>44531</v>
      </c>
      <c r="CH91" s="31">
        <v>44562</v>
      </c>
      <c r="CI91" s="31">
        <v>44593</v>
      </c>
      <c r="CJ91" s="31">
        <v>44621</v>
      </c>
      <c r="CK91" s="31">
        <v>44652</v>
      </c>
      <c r="CL91" s="31">
        <v>44682</v>
      </c>
      <c r="CM91" s="31">
        <v>44713</v>
      </c>
      <c r="CN91" s="31">
        <v>44743</v>
      </c>
      <c r="CO91" s="31">
        <v>44774</v>
      </c>
      <c r="CP91" s="31">
        <v>44805</v>
      </c>
      <c r="CQ91" s="31">
        <v>44835</v>
      </c>
      <c r="CR91" s="31">
        <v>44866</v>
      </c>
      <c r="CS91" s="31">
        <v>44896</v>
      </c>
      <c r="CT91" s="31">
        <v>44927</v>
      </c>
      <c r="CU91" s="31">
        <v>44958</v>
      </c>
      <c r="CV91" s="31">
        <v>44986</v>
      </c>
      <c r="CW91" s="31">
        <v>45017</v>
      </c>
      <c r="CX91" s="31">
        <v>45047</v>
      </c>
      <c r="CY91" s="31">
        <v>45078</v>
      </c>
      <c r="CZ91" s="31">
        <v>45108</v>
      </c>
      <c r="DA91" s="31">
        <v>45139</v>
      </c>
      <c r="DB91" s="31">
        <v>45170</v>
      </c>
      <c r="DC91" s="31">
        <v>45200</v>
      </c>
      <c r="DD91" s="31">
        <v>45231</v>
      </c>
      <c r="DE91" s="31">
        <v>45261</v>
      </c>
      <c r="DF91" s="31">
        <v>45292</v>
      </c>
      <c r="DG91" s="31">
        <v>45323</v>
      </c>
      <c r="DH91" s="31">
        <v>45352</v>
      </c>
      <c r="DI91" s="31">
        <v>45383</v>
      </c>
      <c r="DJ91" s="31">
        <v>45413</v>
      </c>
      <c r="DK91" s="31">
        <v>45444</v>
      </c>
      <c r="DL91" s="31">
        <v>45474</v>
      </c>
      <c r="DM91" s="31">
        <v>45505</v>
      </c>
      <c r="DN91" s="31">
        <v>45536</v>
      </c>
      <c r="DO91" s="31">
        <v>45566</v>
      </c>
      <c r="DP91" s="31">
        <v>45597</v>
      </c>
      <c r="DQ91" s="32">
        <v>45627</v>
      </c>
    </row>
    <row r="92" spans="1:121" ht="18" customHeight="1" thickBot="1" x14ac:dyDescent="0.35">
      <c r="A92" s="94" t="s">
        <v>122</v>
      </c>
      <c r="B92" s="106">
        <v>0.1</v>
      </c>
      <c r="C92" s="106">
        <v>0.1</v>
      </c>
      <c r="D92" s="106">
        <v>0.1</v>
      </c>
      <c r="E92" s="106">
        <v>0.1</v>
      </c>
      <c r="F92" s="106">
        <v>0.1</v>
      </c>
      <c r="G92" s="106">
        <v>0.1</v>
      </c>
      <c r="H92" s="106">
        <v>0.1</v>
      </c>
      <c r="I92" s="106">
        <v>0.1</v>
      </c>
      <c r="J92" s="106">
        <v>0.1</v>
      </c>
      <c r="K92" s="106">
        <v>0.1</v>
      </c>
      <c r="L92" s="106">
        <v>0.1</v>
      </c>
      <c r="M92" s="106">
        <v>0.1</v>
      </c>
      <c r="N92" s="106">
        <v>0.1</v>
      </c>
      <c r="O92" s="106">
        <v>0.1</v>
      </c>
      <c r="P92" s="106">
        <v>0.1</v>
      </c>
      <c r="Q92" s="106">
        <v>0.1</v>
      </c>
      <c r="R92" s="106">
        <v>0.1</v>
      </c>
      <c r="S92" s="106">
        <v>0.1</v>
      </c>
      <c r="T92" s="106">
        <v>0.1</v>
      </c>
      <c r="U92" s="106">
        <v>0.1</v>
      </c>
      <c r="V92" s="106">
        <v>0.1</v>
      </c>
      <c r="W92" s="106">
        <v>0.1</v>
      </c>
      <c r="X92" s="106">
        <v>0.1</v>
      </c>
      <c r="Y92" s="106">
        <v>0.1</v>
      </c>
      <c r="Z92" s="106">
        <v>0.1</v>
      </c>
      <c r="AA92" s="106">
        <v>0.1</v>
      </c>
      <c r="AB92" s="106">
        <v>0.1</v>
      </c>
      <c r="AC92" s="106">
        <v>0.1</v>
      </c>
      <c r="AD92" s="106">
        <v>0.1</v>
      </c>
      <c r="AE92" s="106">
        <v>0.1</v>
      </c>
      <c r="AF92" s="106">
        <v>0.1</v>
      </c>
      <c r="AG92" s="106">
        <v>0.1</v>
      </c>
      <c r="AH92" s="106">
        <v>0.1</v>
      </c>
      <c r="AI92" s="106">
        <v>0.1</v>
      </c>
      <c r="AJ92" s="106">
        <v>0.1</v>
      </c>
      <c r="AK92" s="106">
        <v>0.1</v>
      </c>
      <c r="AL92" s="106">
        <v>0.1</v>
      </c>
      <c r="AM92" s="106">
        <v>0.1</v>
      </c>
      <c r="AN92" s="106">
        <v>0.1</v>
      </c>
      <c r="AO92" s="106">
        <v>0.1</v>
      </c>
      <c r="AP92" s="106">
        <v>0.1</v>
      </c>
      <c r="AQ92" s="106">
        <v>0.1</v>
      </c>
      <c r="AR92" s="106">
        <v>0.1</v>
      </c>
      <c r="AS92" s="106">
        <v>0.1</v>
      </c>
      <c r="AT92" s="106">
        <v>0.1</v>
      </c>
      <c r="AU92" s="106">
        <v>0.1</v>
      </c>
      <c r="AV92" s="106">
        <v>0.1</v>
      </c>
      <c r="AW92" s="106">
        <v>0.1</v>
      </c>
      <c r="AX92" s="106">
        <v>0.1</v>
      </c>
      <c r="AY92" s="106">
        <v>0.1</v>
      </c>
      <c r="AZ92" s="106">
        <v>0.1</v>
      </c>
      <c r="BA92" s="106">
        <v>0.1</v>
      </c>
      <c r="BB92" s="106">
        <v>0.1</v>
      </c>
      <c r="BC92" s="106">
        <v>0.1</v>
      </c>
      <c r="BD92" s="106">
        <v>0.1</v>
      </c>
      <c r="BE92" s="106">
        <v>0.1</v>
      </c>
      <c r="BF92" s="106">
        <v>0.1</v>
      </c>
      <c r="BG92" s="106">
        <v>0.1</v>
      </c>
      <c r="BH92" s="106">
        <v>0.1</v>
      </c>
      <c r="BI92" s="106">
        <v>0.1</v>
      </c>
      <c r="BJ92" s="106">
        <v>0.1</v>
      </c>
      <c r="BK92" s="106">
        <v>0.1</v>
      </c>
      <c r="BL92" s="106">
        <v>0.1</v>
      </c>
      <c r="BM92" s="106">
        <v>0.1</v>
      </c>
      <c r="BN92" s="106">
        <v>0.1</v>
      </c>
      <c r="BO92" s="106">
        <v>0.1</v>
      </c>
      <c r="BP92" s="106">
        <v>0.1</v>
      </c>
      <c r="BQ92" s="106">
        <v>0.1</v>
      </c>
      <c r="BR92" s="106">
        <v>0.1</v>
      </c>
      <c r="BS92" s="106">
        <v>0.1</v>
      </c>
      <c r="BT92" s="106">
        <v>0.1</v>
      </c>
      <c r="BU92" s="106">
        <v>0.1</v>
      </c>
      <c r="BV92" s="106">
        <v>0.1</v>
      </c>
      <c r="BW92" s="106">
        <v>0.1</v>
      </c>
      <c r="BX92" s="106">
        <v>0.1</v>
      </c>
      <c r="BY92" s="106">
        <v>0.1</v>
      </c>
      <c r="BZ92" s="106">
        <v>0.1</v>
      </c>
      <c r="CA92" s="106">
        <v>0.1</v>
      </c>
      <c r="CB92" s="106">
        <v>0.1</v>
      </c>
      <c r="CC92" s="106">
        <v>0.1</v>
      </c>
      <c r="CD92" s="106">
        <v>0.1</v>
      </c>
      <c r="CE92" s="106">
        <v>0.1</v>
      </c>
      <c r="CF92" s="106">
        <v>0.1</v>
      </c>
      <c r="CG92" s="106">
        <v>0.1</v>
      </c>
      <c r="CH92" s="106">
        <v>0.1</v>
      </c>
      <c r="CI92" s="106">
        <v>0.1</v>
      </c>
      <c r="CJ92" s="106">
        <v>0.1</v>
      </c>
      <c r="CK92" s="106">
        <v>0.1</v>
      </c>
      <c r="CL92" s="106">
        <v>0.1</v>
      </c>
      <c r="CM92" s="106">
        <v>0.1</v>
      </c>
      <c r="CN92" s="106">
        <v>0.1</v>
      </c>
      <c r="CO92" s="106">
        <v>0.1</v>
      </c>
      <c r="CP92" s="106">
        <v>0.1</v>
      </c>
      <c r="CQ92" s="106">
        <v>0.1</v>
      </c>
      <c r="CR92" s="106">
        <v>0.1</v>
      </c>
      <c r="CS92" s="106">
        <v>0.1</v>
      </c>
      <c r="CT92" s="106">
        <v>0.1</v>
      </c>
      <c r="CU92" s="106">
        <v>0.1</v>
      </c>
      <c r="CV92" s="106">
        <v>0.1</v>
      </c>
      <c r="CW92" s="106">
        <v>0.1</v>
      </c>
      <c r="CX92" s="106">
        <v>0.1</v>
      </c>
      <c r="CY92" s="106">
        <v>0.1</v>
      </c>
      <c r="CZ92" s="106">
        <v>0.1</v>
      </c>
      <c r="DA92" s="106">
        <v>0.1</v>
      </c>
      <c r="DB92" s="106">
        <v>0.1</v>
      </c>
      <c r="DC92" s="106">
        <v>0.1</v>
      </c>
      <c r="DD92" s="106">
        <v>0.1</v>
      </c>
      <c r="DE92" s="106">
        <v>0.1</v>
      </c>
      <c r="DF92" s="106">
        <v>0.1</v>
      </c>
      <c r="DG92" s="106">
        <v>0.1</v>
      </c>
      <c r="DH92" s="106">
        <v>0.1</v>
      </c>
      <c r="DI92" s="106">
        <v>0.1</v>
      </c>
      <c r="DJ92" s="106">
        <v>0.1</v>
      </c>
      <c r="DK92" s="106">
        <v>0.1</v>
      </c>
      <c r="DL92" s="106">
        <v>0.1</v>
      </c>
      <c r="DM92" s="106">
        <v>0.1</v>
      </c>
      <c r="DN92" s="106">
        <v>0.1</v>
      </c>
      <c r="DO92" s="106">
        <v>0.1</v>
      </c>
      <c r="DP92" s="106">
        <v>0.1</v>
      </c>
      <c r="DQ92" s="107">
        <v>0.1</v>
      </c>
    </row>
    <row r="93" spans="1:121" s="7" customFormat="1" ht="18" customHeight="1" thickBot="1" x14ac:dyDescent="0.35">
      <c r="A93" s="137" t="s">
        <v>123</v>
      </c>
      <c r="B93" s="139">
        <f>B92*'Модель продаж'!B42</f>
        <v>1882800</v>
      </c>
      <c r="C93" s="139">
        <f>C92*'Модель продаж'!C42</f>
        <v>1882800</v>
      </c>
      <c r="D93" s="139">
        <f>D92*'Модель продаж'!D42</f>
        <v>2039700</v>
      </c>
      <c r="E93" s="139">
        <f>E92*'Модель продаж'!E42</f>
        <v>2196600.0000000005</v>
      </c>
      <c r="F93" s="139">
        <f>F92*'Модель продаж'!F42</f>
        <v>2353500</v>
      </c>
      <c r="G93" s="139">
        <f>G92*'Модель продаж'!G42</f>
        <v>2510400</v>
      </c>
      <c r="H93" s="139">
        <f>H92*'Модель продаж'!H42</f>
        <v>2667300.0000000005</v>
      </c>
      <c r="I93" s="139">
        <f>I92*'Модель продаж'!I42</f>
        <v>2667300.0000000005</v>
      </c>
      <c r="J93" s="139">
        <f>J92*'Модель продаж'!J42</f>
        <v>2824200</v>
      </c>
      <c r="K93" s="139">
        <f>K92*'Модель продаж'!K42</f>
        <v>3138000</v>
      </c>
      <c r="L93" s="139">
        <f>L92*'Модель продаж'!L42</f>
        <v>3451800</v>
      </c>
      <c r="M93" s="139">
        <f>M92*'Модель продаж'!M42</f>
        <v>3765600</v>
      </c>
      <c r="N93" s="139">
        <f>N92*'Модель продаж'!N42</f>
        <v>2490789.6</v>
      </c>
      <c r="O93" s="139">
        <f>O92*'Модель продаж'!O42</f>
        <v>2490789.6</v>
      </c>
      <c r="P93" s="139">
        <f>P92*'Модель продаж'!P42</f>
        <v>2698355.4000000004</v>
      </c>
      <c r="Q93" s="139">
        <f>Q92*'Модель продаж'!Q42</f>
        <v>2905921.2000000007</v>
      </c>
      <c r="R93" s="139">
        <f>R92*'Модель продаж'!R42</f>
        <v>3113487</v>
      </c>
      <c r="S93" s="139">
        <f>S92*'Модель продаж'!S42</f>
        <v>3321052.8000000003</v>
      </c>
      <c r="T93" s="139">
        <f>T92*'Модель продаж'!T42</f>
        <v>3528618.6</v>
      </c>
      <c r="U93" s="139">
        <f>U92*'Модель продаж'!U42</f>
        <v>3528618.6</v>
      </c>
      <c r="V93" s="139">
        <f>V92*'Модель продаж'!V42</f>
        <v>3736184.4000000004</v>
      </c>
      <c r="W93" s="139">
        <f>W92*'Модель продаж'!W42</f>
        <v>4151316</v>
      </c>
      <c r="X93" s="139">
        <f>X92*'Модель продаж'!X42</f>
        <v>4566447.6000000006</v>
      </c>
      <c r="Y93" s="139">
        <f>Y92*'Модель продаж'!Y42</f>
        <v>4981579.2</v>
      </c>
      <c r="Z93" s="139">
        <f>Z92*'Модель продаж'!Z42</f>
        <v>3334968.9360000002</v>
      </c>
      <c r="AA93" s="139">
        <f>AA92*'Модель продаж'!AA42</f>
        <v>3334968.9360000002</v>
      </c>
      <c r="AB93" s="139">
        <f>AB92*'Модель продаж'!AB42</f>
        <v>3612883.0140000004</v>
      </c>
      <c r="AC93" s="139">
        <f>AC92*'Модель продаж'!AC42</f>
        <v>3890797.0920000002</v>
      </c>
      <c r="AD93" s="139">
        <f>AD92*'Модель продаж'!AD42</f>
        <v>4168711.17</v>
      </c>
      <c r="AE93" s="139">
        <f>AE92*'Модель продаж'!AE42</f>
        <v>4446625.2480000006</v>
      </c>
      <c r="AF93" s="139">
        <f>AF92*'Модель продаж'!AF42</f>
        <v>4724539.3260000004</v>
      </c>
      <c r="AG93" s="139">
        <f>AG92*'Модель продаж'!AG42</f>
        <v>4724539.3260000004</v>
      </c>
      <c r="AH93" s="139">
        <f>AH92*'Модель продаж'!AH42</f>
        <v>5002453.4040000001</v>
      </c>
      <c r="AI93" s="139">
        <f>AI92*'Модель продаж'!AI42</f>
        <v>5558281.5600000005</v>
      </c>
      <c r="AJ93" s="139">
        <f>AJ92*'Модель продаж'!AJ42</f>
        <v>6114109.7160000009</v>
      </c>
      <c r="AK93" s="139">
        <f>AK92*'Модель продаж'!AK42</f>
        <v>6669937.8720000004</v>
      </c>
      <c r="AL93" s="139">
        <f>AL92*'Модель продаж'!AL42</f>
        <v>4254541.2</v>
      </c>
      <c r="AM93" s="139">
        <f>AM92*'Модель продаж'!AM42</f>
        <v>4254541.2</v>
      </c>
      <c r="AN93" s="139">
        <f>AN92*'Модель продаж'!AN42</f>
        <v>4609086.3</v>
      </c>
      <c r="AO93" s="139">
        <f>AO92*'Модель продаж'!AO42</f>
        <v>4963631.4000000013</v>
      </c>
      <c r="AP93" s="139">
        <f>AP92*'Модель продаж'!AP42</f>
        <v>5318176.5</v>
      </c>
      <c r="AQ93" s="139">
        <f>AQ92*'Модель продаж'!AQ42</f>
        <v>5672721.6000000006</v>
      </c>
      <c r="AR93" s="139">
        <f>AR92*'Модель продаж'!AR42</f>
        <v>6027266.7000000011</v>
      </c>
      <c r="AS93" s="139">
        <f>AS92*'Модель продаж'!AS42</f>
        <v>6027266.7000000011</v>
      </c>
      <c r="AT93" s="139">
        <f>AT92*'Модель продаж'!AT42</f>
        <v>6381811.8000000007</v>
      </c>
      <c r="AU93" s="139">
        <f>AU92*'Модель продаж'!AU42</f>
        <v>7090902</v>
      </c>
      <c r="AV93" s="139">
        <f>AV92*'Модель продаж'!AV42</f>
        <v>7799992.2000000002</v>
      </c>
      <c r="AW93" s="139">
        <f>AW92*'Модель продаж'!AW42</f>
        <v>8509082.4000000004</v>
      </c>
      <c r="AX93" s="139">
        <f>AX92*'Модель продаж'!AX42</f>
        <v>5552220.375</v>
      </c>
      <c r="AY93" s="139">
        <f>AY92*'Модель продаж'!AY42</f>
        <v>5552220.375</v>
      </c>
      <c r="AZ93" s="139">
        <f>AZ92*'Модель продаж'!AZ42</f>
        <v>6014905.40625</v>
      </c>
      <c r="BA93" s="139">
        <f>BA92*'Модель продаж'!BA42</f>
        <v>6477590.4375000009</v>
      </c>
      <c r="BB93" s="139">
        <f>BB92*'Модель продаж'!BB42</f>
        <v>6940275.46875</v>
      </c>
      <c r="BC93" s="139">
        <f>BC92*'Модель продаж'!BC42</f>
        <v>7402960.5</v>
      </c>
      <c r="BD93" s="139">
        <f>BD92*'Модель продаж'!BD42</f>
        <v>7865645.53125</v>
      </c>
      <c r="BE93" s="139">
        <f>BE92*'Модель продаж'!BE42</f>
        <v>7865645.53125</v>
      </c>
      <c r="BF93" s="139">
        <f>BF92*'Модель продаж'!BF42</f>
        <v>8328330.5625</v>
      </c>
      <c r="BG93" s="139">
        <f>BG92*'Модель продаж'!BG42</f>
        <v>9253700.625</v>
      </c>
      <c r="BH93" s="139">
        <f>BH92*'Модель продаж'!BH42</f>
        <v>10179070.6875</v>
      </c>
      <c r="BI93" s="139">
        <f>BI92*'Модель продаж'!BI42</f>
        <v>11104440.75</v>
      </c>
      <c r="BJ93" s="139">
        <f>BJ92*'Модель продаж'!BJ42</f>
        <v>7104591</v>
      </c>
      <c r="BK93" s="139">
        <f>BK92*'Модель продаж'!BK42</f>
        <v>7104591</v>
      </c>
      <c r="BL93" s="139">
        <f>BL92*'Модель продаж'!BL42</f>
        <v>7696640.25</v>
      </c>
      <c r="BM93" s="139">
        <f>BM92*'Модель продаж'!BM42</f>
        <v>8288689.5000000019</v>
      </c>
      <c r="BN93" s="139">
        <f>BN92*'Модель продаж'!BN42</f>
        <v>8880738.75</v>
      </c>
      <c r="BO93" s="139">
        <f>BO92*'Модель продаж'!BO42</f>
        <v>9472788</v>
      </c>
      <c r="BP93" s="139">
        <f>BP92*'Модель продаж'!BP42</f>
        <v>10064837.25</v>
      </c>
      <c r="BQ93" s="139">
        <f>BQ92*'Модель продаж'!BQ42</f>
        <v>10064837.25</v>
      </c>
      <c r="BR93" s="139">
        <f>BR92*'Модель продаж'!BR42</f>
        <v>10656886.5</v>
      </c>
      <c r="BS93" s="139">
        <f>BS92*'Модель продаж'!BS42</f>
        <v>11840985</v>
      </c>
      <c r="BT93" s="139">
        <f>BT92*'Модель продаж'!BT42</f>
        <v>13025083.5</v>
      </c>
      <c r="BU93" s="139">
        <f>BU92*'Модель продаж'!BU42</f>
        <v>14209182</v>
      </c>
      <c r="BV93" s="139">
        <f>BV92*'Модель продаж'!BV42</f>
        <v>8850431.3039999995</v>
      </c>
      <c r="BW93" s="139">
        <f>BW92*'Модель продаж'!BW42</f>
        <v>8850431.3039999995</v>
      </c>
      <c r="BX93" s="139">
        <f>BX92*'Модель продаж'!BX42</f>
        <v>9587967.2460000012</v>
      </c>
      <c r="BY93" s="139">
        <f>BY92*'Модель продаж'!BY42</f>
        <v>10325503.188000001</v>
      </c>
      <c r="BZ93" s="139">
        <f>BZ92*'Модель продаж'!BZ42</f>
        <v>11063039.130000001</v>
      </c>
      <c r="CA93" s="139">
        <f>CA92*'Модель продаж'!CA42</f>
        <v>11800575.072000001</v>
      </c>
      <c r="CB93" s="139">
        <f>CB92*'Модель продаж'!CB42</f>
        <v>12538111.014000002</v>
      </c>
      <c r="CC93" s="139">
        <f>CC92*'Модель продаж'!CC42</f>
        <v>12538111.014000002</v>
      </c>
      <c r="CD93" s="139">
        <f>CD92*'Модель продаж'!CD42</f>
        <v>13275646.956</v>
      </c>
      <c r="CE93" s="139">
        <f>CE92*'Модель продаж'!CE42</f>
        <v>14750718.840000002</v>
      </c>
      <c r="CF93" s="139">
        <f>CF92*'Модель продаж'!CF42</f>
        <v>16225790.724000001</v>
      </c>
      <c r="CG93" s="139">
        <f>CG92*'Модель продаж'!CG42</f>
        <v>17700862.607999999</v>
      </c>
      <c r="CH93" s="139">
        <f>CH92*'Модель продаж'!CH42</f>
        <v>10538558.783999998</v>
      </c>
      <c r="CI93" s="139">
        <f>CI92*'Модель продаж'!CI42</f>
        <v>10538558.783999998</v>
      </c>
      <c r="CJ93" s="139">
        <f>CJ92*'Модель продаж'!CJ42</f>
        <v>11416772.015999997</v>
      </c>
      <c r="CK93" s="139">
        <f>CK92*'Модель продаж'!CK42</f>
        <v>12294985.247999998</v>
      </c>
      <c r="CL93" s="139">
        <f>CL92*'Модель продаж'!CL42</f>
        <v>13173198.479999997</v>
      </c>
      <c r="CM93" s="139">
        <f>CM92*'Модель продаж'!CM42</f>
        <v>14051411.711999997</v>
      </c>
      <c r="CN93" s="139">
        <f>CN92*'Модель продаж'!CN42</f>
        <v>14929624.943999998</v>
      </c>
      <c r="CO93" s="139">
        <f>CO92*'Модель продаж'!CO42</f>
        <v>14929624.943999998</v>
      </c>
      <c r="CP93" s="139">
        <f>CP92*'Модель продаж'!CP42</f>
        <v>15807838.175999997</v>
      </c>
      <c r="CQ93" s="139">
        <f>CQ92*'Модель продаж'!CQ42</f>
        <v>17564264.639999997</v>
      </c>
      <c r="CR93" s="139">
        <f>CR92*'Модель продаж'!CR42</f>
        <v>19320691.103999998</v>
      </c>
      <c r="CS93" s="139">
        <f>CS92*'Модель продаж'!CS42</f>
        <v>21077117.567999996</v>
      </c>
      <c r="CT93" s="139">
        <f>CT92*'Модель продаж'!CT42</f>
        <v>12593659.607099997</v>
      </c>
      <c r="CU93" s="139">
        <f>CU92*'Модель продаж'!CU42</f>
        <v>12593659.607099997</v>
      </c>
      <c r="CV93" s="139">
        <f>CV92*'Модель продаж'!CV42</f>
        <v>13643131.241024999</v>
      </c>
      <c r="CW93" s="139">
        <f>CW92*'Модель продаж'!CW42</f>
        <v>14692602.874949999</v>
      </c>
      <c r="CX93" s="139">
        <f>CX92*'Модель продаж'!CX42</f>
        <v>15742074.508874996</v>
      </c>
      <c r="CY93" s="139">
        <f>CY92*'Модель продаж'!CY42</f>
        <v>16791546.142799996</v>
      </c>
      <c r="CZ93" s="139">
        <f>CZ92*'Модель продаж'!CZ42</f>
        <v>17841017.776724998</v>
      </c>
      <c r="DA93" s="139">
        <f>DA92*'Модель продаж'!DA42</f>
        <v>17841017.776724998</v>
      </c>
      <c r="DB93" s="139">
        <f>DB92*'Модель продаж'!DB42</f>
        <v>18890489.410649996</v>
      </c>
      <c r="DC93" s="139">
        <f>DC92*'Модель продаж'!DC42</f>
        <v>20989432.678499997</v>
      </c>
      <c r="DD93" s="139">
        <f>DD92*'Модель продаж'!DD42</f>
        <v>23088375.946349993</v>
      </c>
      <c r="DE93" s="139">
        <f>DE92*'Модель продаж'!DE42</f>
        <v>25187319.214199994</v>
      </c>
      <c r="DF93" s="139">
        <f>DF92*'Модель продаж'!DF42</f>
        <v>14381146.777139999</v>
      </c>
      <c r="DG93" s="139">
        <f>DG92*'Модель продаж'!DG42</f>
        <v>14381146.777139999</v>
      </c>
      <c r="DH93" s="139">
        <f>DH92*'Модель продаж'!DH42</f>
        <v>15579575.675234998</v>
      </c>
      <c r="DI93" s="139">
        <f>DI92*'Модель продаж'!DI42</f>
        <v>16778004.57333</v>
      </c>
      <c r="DJ93" s="139">
        <f>DJ92*'Модель продаж'!DJ42</f>
        <v>17976433.471424997</v>
      </c>
      <c r="DK93" s="139">
        <f>DK92*'Модель продаж'!DK42</f>
        <v>19174862.369519997</v>
      </c>
      <c r="DL93" s="139">
        <f>DL92*'Модель продаж'!DL42</f>
        <v>20373291.267614998</v>
      </c>
      <c r="DM93" s="139">
        <f>DM92*'Модель продаж'!DM42</f>
        <v>20373291.267614998</v>
      </c>
      <c r="DN93" s="139">
        <f>DN92*'Модель продаж'!DN42</f>
        <v>21571720.165709998</v>
      </c>
      <c r="DO93" s="139">
        <f>DO92*'Модель продаж'!DO42</f>
        <v>23968577.961899996</v>
      </c>
      <c r="DP93" s="139">
        <f>DP92*'Модель продаж'!DP42</f>
        <v>26365435.758089997</v>
      </c>
      <c r="DQ93" s="140">
        <f>DQ92*'Модель продаж'!DQ42</f>
        <v>28762293.554279998</v>
      </c>
    </row>
    <row r="95" spans="1:121" ht="18" customHeight="1" x14ac:dyDescent="0.3">
      <c r="A95" s="7" t="s">
        <v>124</v>
      </c>
      <c r="B95" s="46"/>
    </row>
    <row r="96" spans="1:121" ht="18" customHeight="1" thickBot="1" x14ac:dyDescent="0.35"/>
    <row r="97" spans="1:121" ht="18" customHeight="1" thickBot="1" x14ac:dyDescent="0.35">
      <c r="A97" s="40" t="s">
        <v>121</v>
      </c>
      <c r="B97" s="31">
        <v>42005</v>
      </c>
      <c r="C97" s="31">
        <v>42036</v>
      </c>
      <c r="D97" s="31">
        <v>42064</v>
      </c>
      <c r="E97" s="31">
        <v>42095</v>
      </c>
      <c r="F97" s="31">
        <v>42125</v>
      </c>
      <c r="G97" s="31">
        <v>42156</v>
      </c>
      <c r="H97" s="31">
        <v>42186</v>
      </c>
      <c r="I97" s="31">
        <v>42217</v>
      </c>
      <c r="J97" s="31">
        <v>42248</v>
      </c>
      <c r="K97" s="31">
        <v>42278</v>
      </c>
      <c r="L97" s="31">
        <v>42309</v>
      </c>
      <c r="M97" s="31">
        <v>42339</v>
      </c>
      <c r="N97" s="31">
        <v>42370</v>
      </c>
      <c r="O97" s="31">
        <v>42401</v>
      </c>
      <c r="P97" s="31">
        <v>42430</v>
      </c>
      <c r="Q97" s="31">
        <v>42461</v>
      </c>
      <c r="R97" s="31">
        <v>42491</v>
      </c>
      <c r="S97" s="31">
        <v>42522</v>
      </c>
      <c r="T97" s="31">
        <v>42552</v>
      </c>
      <c r="U97" s="31">
        <v>42583</v>
      </c>
      <c r="V97" s="31">
        <v>42614</v>
      </c>
      <c r="W97" s="31">
        <v>42644</v>
      </c>
      <c r="X97" s="31">
        <v>42675</v>
      </c>
      <c r="Y97" s="31">
        <v>42705</v>
      </c>
      <c r="Z97" s="31">
        <v>42736</v>
      </c>
      <c r="AA97" s="31">
        <v>42767</v>
      </c>
      <c r="AB97" s="31">
        <v>42795</v>
      </c>
      <c r="AC97" s="31">
        <v>42826</v>
      </c>
      <c r="AD97" s="31">
        <v>42856</v>
      </c>
      <c r="AE97" s="31">
        <v>42887</v>
      </c>
      <c r="AF97" s="31">
        <v>42917</v>
      </c>
      <c r="AG97" s="31">
        <v>42948</v>
      </c>
      <c r="AH97" s="31">
        <v>42979</v>
      </c>
      <c r="AI97" s="31">
        <v>43009</v>
      </c>
      <c r="AJ97" s="31">
        <v>43040</v>
      </c>
      <c r="AK97" s="31">
        <v>43070</v>
      </c>
      <c r="AL97" s="31">
        <v>43101</v>
      </c>
      <c r="AM97" s="31">
        <v>43132</v>
      </c>
      <c r="AN97" s="31">
        <v>43160</v>
      </c>
      <c r="AO97" s="31">
        <v>43191</v>
      </c>
      <c r="AP97" s="31">
        <v>43221</v>
      </c>
      <c r="AQ97" s="31">
        <v>43252</v>
      </c>
      <c r="AR97" s="31">
        <v>43282</v>
      </c>
      <c r="AS97" s="31">
        <v>43313</v>
      </c>
      <c r="AT97" s="31">
        <v>43344</v>
      </c>
      <c r="AU97" s="31">
        <v>43374</v>
      </c>
      <c r="AV97" s="31">
        <v>43405</v>
      </c>
      <c r="AW97" s="31">
        <v>43435</v>
      </c>
      <c r="AX97" s="31">
        <v>43466</v>
      </c>
      <c r="AY97" s="31">
        <v>43497</v>
      </c>
      <c r="AZ97" s="31">
        <v>43525</v>
      </c>
      <c r="BA97" s="31">
        <v>43556</v>
      </c>
      <c r="BB97" s="31">
        <v>43586</v>
      </c>
      <c r="BC97" s="31">
        <v>43617</v>
      </c>
      <c r="BD97" s="31">
        <v>43647</v>
      </c>
      <c r="BE97" s="31">
        <v>43678</v>
      </c>
      <c r="BF97" s="31">
        <v>43709</v>
      </c>
      <c r="BG97" s="31">
        <v>43739</v>
      </c>
      <c r="BH97" s="31">
        <v>43770</v>
      </c>
      <c r="BI97" s="31">
        <v>43800</v>
      </c>
      <c r="BJ97" s="31">
        <v>43831</v>
      </c>
      <c r="BK97" s="31">
        <v>43862</v>
      </c>
      <c r="BL97" s="31">
        <v>43891</v>
      </c>
      <c r="BM97" s="31">
        <v>43922</v>
      </c>
      <c r="BN97" s="31">
        <v>43952</v>
      </c>
      <c r="BO97" s="31">
        <v>43983</v>
      </c>
      <c r="BP97" s="31">
        <v>44013</v>
      </c>
      <c r="BQ97" s="31">
        <v>44044</v>
      </c>
      <c r="BR97" s="31">
        <v>44075</v>
      </c>
      <c r="BS97" s="31">
        <v>44105</v>
      </c>
      <c r="BT97" s="31">
        <v>44136</v>
      </c>
      <c r="BU97" s="31">
        <v>44166</v>
      </c>
      <c r="BV97" s="31">
        <v>44197</v>
      </c>
      <c r="BW97" s="31">
        <v>44228</v>
      </c>
      <c r="BX97" s="31">
        <v>44256</v>
      </c>
      <c r="BY97" s="31">
        <v>44287</v>
      </c>
      <c r="BZ97" s="31">
        <v>44317</v>
      </c>
      <c r="CA97" s="31">
        <v>44348</v>
      </c>
      <c r="CB97" s="31">
        <v>44378</v>
      </c>
      <c r="CC97" s="31">
        <v>44409</v>
      </c>
      <c r="CD97" s="31">
        <v>44440</v>
      </c>
      <c r="CE97" s="31">
        <v>44470</v>
      </c>
      <c r="CF97" s="31">
        <v>44501</v>
      </c>
      <c r="CG97" s="31">
        <v>44531</v>
      </c>
      <c r="CH97" s="31">
        <v>44562</v>
      </c>
      <c r="CI97" s="31">
        <v>44593</v>
      </c>
      <c r="CJ97" s="31">
        <v>44621</v>
      </c>
      <c r="CK97" s="31">
        <v>44652</v>
      </c>
      <c r="CL97" s="31">
        <v>44682</v>
      </c>
      <c r="CM97" s="31">
        <v>44713</v>
      </c>
      <c r="CN97" s="31">
        <v>44743</v>
      </c>
      <c r="CO97" s="31">
        <v>44774</v>
      </c>
      <c r="CP97" s="31">
        <v>44805</v>
      </c>
      <c r="CQ97" s="31">
        <v>44835</v>
      </c>
      <c r="CR97" s="31">
        <v>44866</v>
      </c>
      <c r="CS97" s="31">
        <v>44896</v>
      </c>
      <c r="CT97" s="31">
        <v>44927</v>
      </c>
      <c r="CU97" s="31">
        <v>44958</v>
      </c>
      <c r="CV97" s="31">
        <v>44986</v>
      </c>
      <c r="CW97" s="31">
        <v>45017</v>
      </c>
      <c r="CX97" s="31">
        <v>45047</v>
      </c>
      <c r="CY97" s="31">
        <v>45078</v>
      </c>
      <c r="CZ97" s="31">
        <v>45108</v>
      </c>
      <c r="DA97" s="31">
        <v>45139</v>
      </c>
      <c r="DB97" s="31">
        <v>45170</v>
      </c>
      <c r="DC97" s="31">
        <v>45200</v>
      </c>
      <c r="DD97" s="31">
        <v>45231</v>
      </c>
      <c r="DE97" s="31">
        <v>45261</v>
      </c>
      <c r="DF97" s="31">
        <v>45292</v>
      </c>
      <c r="DG97" s="31">
        <v>45323</v>
      </c>
      <c r="DH97" s="31">
        <v>45352</v>
      </c>
      <c r="DI97" s="31">
        <v>45383</v>
      </c>
      <c r="DJ97" s="31">
        <v>45413</v>
      </c>
      <c r="DK97" s="31">
        <v>45444</v>
      </c>
      <c r="DL97" s="31">
        <v>45474</v>
      </c>
      <c r="DM97" s="31">
        <v>45505</v>
      </c>
      <c r="DN97" s="31">
        <v>45536</v>
      </c>
      <c r="DO97" s="31">
        <v>45566</v>
      </c>
      <c r="DP97" s="31">
        <v>45597</v>
      </c>
      <c r="DQ97" s="32">
        <v>45627</v>
      </c>
    </row>
    <row r="98" spans="1:121" ht="18" customHeight="1" thickBot="1" x14ac:dyDescent="0.35">
      <c r="A98" s="94" t="s">
        <v>125</v>
      </c>
      <c r="B98" s="106">
        <v>0.3</v>
      </c>
      <c r="C98" s="106">
        <v>0.3</v>
      </c>
      <c r="D98" s="106">
        <v>0.3</v>
      </c>
      <c r="E98" s="106">
        <v>0.3</v>
      </c>
      <c r="F98" s="106">
        <v>0.3</v>
      </c>
      <c r="G98" s="106">
        <v>0.3</v>
      </c>
      <c r="H98" s="106">
        <v>0.3</v>
      </c>
      <c r="I98" s="106">
        <v>0.3</v>
      </c>
      <c r="J98" s="106">
        <v>0.3</v>
      </c>
      <c r="K98" s="106">
        <v>0.3</v>
      </c>
      <c r="L98" s="106">
        <v>0.3</v>
      </c>
      <c r="M98" s="106">
        <v>0.3</v>
      </c>
      <c r="N98" s="106">
        <v>0.3</v>
      </c>
      <c r="O98" s="106">
        <v>0.3</v>
      </c>
      <c r="P98" s="106">
        <v>0.3</v>
      </c>
      <c r="Q98" s="106">
        <v>0.3</v>
      </c>
      <c r="R98" s="106">
        <v>0.3</v>
      </c>
      <c r="S98" s="106">
        <v>0.3</v>
      </c>
      <c r="T98" s="106">
        <v>0.3</v>
      </c>
      <c r="U98" s="106">
        <v>0.3</v>
      </c>
      <c r="V98" s="106">
        <v>0.3</v>
      </c>
      <c r="W98" s="106">
        <v>0.3</v>
      </c>
      <c r="X98" s="106">
        <v>0.3</v>
      </c>
      <c r="Y98" s="106">
        <v>0.3</v>
      </c>
      <c r="Z98" s="106">
        <v>0.3</v>
      </c>
      <c r="AA98" s="106">
        <v>0.3</v>
      </c>
      <c r="AB98" s="106">
        <v>0.3</v>
      </c>
      <c r="AC98" s="106">
        <v>0.3</v>
      </c>
      <c r="AD98" s="106">
        <v>0.3</v>
      </c>
      <c r="AE98" s="106">
        <v>0.3</v>
      </c>
      <c r="AF98" s="106">
        <v>0.3</v>
      </c>
      <c r="AG98" s="106">
        <v>0.3</v>
      </c>
      <c r="AH98" s="106">
        <v>0.3</v>
      </c>
      <c r="AI98" s="106">
        <v>0.3</v>
      </c>
      <c r="AJ98" s="106">
        <v>0.3</v>
      </c>
      <c r="AK98" s="106">
        <v>0.3</v>
      </c>
      <c r="AL98" s="106">
        <v>0.3</v>
      </c>
      <c r="AM98" s="106">
        <v>0.3</v>
      </c>
      <c r="AN98" s="106">
        <v>0.3</v>
      </c>
      <c r="AO98" s="106">
        <v>0.3</v>
      </c>
      <c r="AP98" s="106">
        <v>0.3</v>
      </c>
      <c r="AQ98" s="106">
        <v>0.3</v>
      </c>
      <c r="AR98" s="106">
        <v>0.3</v>
      </c>
      <c r="AS98" s="106">
        <v>0.3</v>
      </c>
      <c r="AT98" s="106">
        <v>0.3</v>
      </c>
      <c r="AU98" s="106">
        <v>0.3</v>
      </c>
      <c r="AV98" s="106">
        <v>0.3</v>
      </c>
      <c r="AW98" s="106">
        <v>0.3</v>
      </c>
      <c r="AX98" s="106">
        <v>0.3</v>
      </c>
      <c r="AY98" s="106">
        <v>0.3</v>
      </c>
      <c r="AZ98" s="106">
        <v>0.3</v>
      </c>
      <c r="BA98" s="106">
        <v>0.3</v>
      </c>
      <c r="BB98" s="106">
        <v>0.3</v>
      </c>
      <c r="BC98" s="106">
        <v>0.3</v>
      </c>
      <c r="BD98" s="106">
        <v>0.3</v>
      </c>
      <c r="BE98" s="106">
        <v>0.3</v>
      </c>
      <c r="BF98" s="106">
        <v>0.3</v>
      </c>
      <c r="BG98" s="106">
        <v>0.3</v>
      </c>
      <c r="BH98" s="106">
        <v>0.3</v>
      </c>
      <c r="BI98" s="106">
        <v>0.3</v>
      </c>
      <c r="BJ98" s="106">
        <v>0.3</v>
      </c>
      <c r="BK98" s="106">
        <v>0.3</v>
      </c>
      <c r="BL98" s="106">
        <v>0.3</v>
      </c>
      <c r="BM98" s="106">
        <v>0.3</v>
      </c>
      <c r="BN98" s="106">
        <v>0.3</v>
      </c>
      <c r="BO98" s="106">
        <v>0.3</v>
      </c>
      <c r="BP98" s="106">
        <v>0.3</v>
      </c>
      <c r="BQ98" s="106">
        <v>0.3</v>
      </c>
      <c r="BR98" s="106">
        <v>0.3</v>
      </c>
      <c r="BS98" s="106">
        <v>0.3</v>
      </c>
      <c r="BT98" s="106">
        <v>0.3</v>
      </c>
      <c r="BU98" s="106">
        <v>0.3</v>
      </c>
      <c r="BV98" s="106">
        <v>0.3</v>
      </c>
      <c r="BW98" s="106">
        <v>0.3</v>
      </c>
      <c r="BX98" s="106">
        <v>0.3</v>
      </c>
      <c r="BY98" s="106">
        <v>0.3</v>
      </c>
      <c r="BZ98" s="106">
        <v>0.3</v>
      </c>
      <c r="CA98" s="106">
        <v>0.3</v>
      </c>
      <c r="CB98" s="106">
        <v>0.3</v>
      </c>
      <c r="CC98" s="106">
        <v>0.3</v>
      </c>
      <c r="CD98" s="106">
        <v>0.3</v>
      </c>
      <c r="CE98" s="106">
        <v>0.3</v>
      </c>
      <c r="CF98" s="106">
        <v>0.3</v>
      </c>
      <c r="CG98" s="106">
        <v>0.3</v>
      </c>
      <c r="CH98" s="106">
        <v>0.3</v>
      </c>
      <c r="CI98" s="106">
        <v>0.3</v>
      </c>
      <c r="CJ98" s="106">
        <v>0.3</v>
      </c>
      <c r="CK98" s="106">
        <v>0.3</v>
      </c>
      <c r="CL98" s="106">
        <v>0.3</v>
      </c>
      <c r="CM98" s="106">
        <v>0.3</v>
      </c>
      <c r="CN98" s="106">
        <v>0.3</v>
      </c>
      <c r="CO98" s="106">
        <v>0.3</v>
      </c>
      <c r="CP98" s="106">
        <v>0.3</v>
      </c>
      <c r="CQ98" s="106">
        <v>0.3</v>
      </c>
      <c r="CR98" s="106">
        <v>0.3</v>
      </c>
      <c r="CS98" s="106">
        <v>0.3</v>
      </c>
      <c r="CT98" s="106">
        <v>0.3</v>
      </c>
      <c r="CU98" s="106">
        <v>0.3</v>
      </c>
      <c r="CV98" s="106">
        <v>0.3</v>
      </c>
      <c r="CW98" s="106">
        <v>0.3</v>
      </c>
      <c r="CX98" s="106">
        <v>0.3</v>
      </c>
      <c r="CY98" s="106">
        <v>0.3</v>
      </c>
      <c r="CZ98" s="106">
        <v>0.3</v>
      </c>
      <c r="DA98" s="106">
        <v>0.3</v>
      </c>
      <c r="DB98" s="106">
        <v>0.3</v>
      </c>
      <c r="DC98" s="106">
        <v>0.3</v>
      </c>
      <c r="DD98" s="106">
        <v>0.3</v>
      </c>
      <c r="DE98" s="106">
        <v>0.3</v>
      </c>
      <c r="DF98" s="106">
        <v>0.3</v>
      </c>
      <c r="DG98" s="106">
        <v>0.3</v>
      </c>
      <c r="DH98" s="106">
        <v>0.3</v>
      </c>
      <c r="DI98" s="106">
        <v>0.3</v>
      </c>
      <c r="DJ98" s="106">
        <v>0.3</v>
      </c>
      <c r="DK98" s="106">
        <v>0.3</v>
      </c>
      <c r="DL98" s="106">
        <v>0.3</v>
      </c>
      <c r="DM98" s="106">
        <v>0.3</v>
      </c>
      <c r="DN98" s="106">
        <v>0.3</v>
      </c>
      <c r="DO98" s="106">
        <v>0.3</v>
      </c>
      <c r="DP98" s="106">
        <v>0.3</v>
      </c>
      <c r="DQ98" s="107">
        <v>0.3</v>
      </c>
    </row>
    <row r="99" spans="1:121" s="7" customFormat="1" ht="18" customHeight="1" thickBot="1" x14ac:dyDescent="0.35">
      <c r="A99" s="137" t="s">
        <v>126</v>
      </c>
      <c r="B99" s="139">
        <f>(B87+B93)*B98</f>
        <v>2201340</v>
      </c>
      <c r="C99" s="139">
        <f t="shared" ref="C99:BN99" si="1089">(C87+C93)*C98</f>
        <v>2201340</v>
      </c>
      <c r="D99" s="139">
        <f t="shared" si="1089"/>
        <v>2248410</v>
      </c>
      <c r="E99" s="139">
        <f t="shared" si="1089"/>
        <v>2295480</v>
      </c>
      <c r="F99" s="139">
        <f t="shared" si="1089"/>
        <v>2342550</v>
      </c>
      <c r="G99" s="139">
        <f t="shared" si="1089"/>
        <v>2389620</v>
      </c>
      <c r="H99" s="139">
        <f t="shared" si="1089"/>
        <v>2451690</v>
      </c>
      <c r="I99" s="139">
        <f t="shared" si="1089"/>
        <v>2451690</v>
      </c>
      <c r="J99" s="139">
        <f t="shared" si="1089"/>
        <v>2498760</v>
      </c>
      <c r="K99" s="139">
        <f t="shared" si="1089"/>
        <v>2592900</v>
      </c>
      <c r="L99" s="139">
        <f t="shared" si="1089"/>
        <v>2687040</v>
      </c>
      <c r="M99" s="139">
        <f t="shared" si="1089"/>
        <v>2781180</v>
      </c>
      <c r="N99" s="139">
        <f t="shared" si="1089"/>
        <v>2679236.88</v>
      </c>
      <c r="O99" s="139">
        <f t="shared" si="1089"/>
        <v>2679236.88</v>
      </c>
      <c r="P99" s="139">
        <f t="shared" si="1089"/>
        <v>2759506.62</v>
      </c>
      <c r="Q99" s="139">
        <f t="shared" si="1089"/>
        <v>2821776.3600000003</v>
      </c>
      <c r="R99" s="139">
        <f t="shared" si="1089"/>
        <v>2884046.1</v>
      </c>
      <c r="S99" s="139">
        <f t="shared" si="1089"/>
        <v>2946315.8400000003</v>
      </c>
      <c r="T99" s="139">
        <f t="shared" si="1089"/>
        <v>3023585.5799999996</v>
      </c>
      <c r="U99" s="139">
        <f t="shared" si="1089"/>
        <v>3023585.5799999996</v>
      </c>
      <c r="V99" s="139">
        <f t="shared" si="1089"/>
        <v>3085855.32</v>
      </c>
      <c r="W99" s="139">
        <f t="shared" si="1089"/>
        <v>3210394.8</v>
      </c>
      <c r="X99" s="139">
        <f t="shared" si="1089"/>
        <v>3334934.2800000003</v>
      </c>
      <c r="Y99" s="139">
        <f t="shared" si="1089"/>
        <v>3459473.76</v>
      </c>
      <c r="Z99" s="139">
        <f t="shared" si="1089"/>
        <v>3256490.6808000002</v>
      </c>
      <c r="AA99" s="139">
        <f t="shared" si="1089"/>
        <v>3256490.6808000002</v>
      </c>
      <c r="AB99" s="139">
        <f t="shared" si="1089"/>
        <v>3362364.9042000002</v>
      </c>
      <c r="AC99" s="139">
        <f t="shared" si="1089"/>
        <v>3445739.1275999998</v>
      </c>
      <c r="AD99" s="139">
        <f t="shared" si="1089"/>
        <v>3529113.3509999998</v>
      </c>
      <c r="AE99" s="139">
        <f t="shared" si="1089"/>
        <v>3612487.5743999998</v>
      </c>
      <c r="AF99" s="139">
        <f t="shared" si="1089"/>
        <v>3710861.7978000003</v>
      </c>
      <c r="AG99" s="139">
        <f t="shared" si="1089"/>
        <v>3710861.7978000003</v>
      </c>
      <c r="AH99" s="139">
        <f t="shared" si="1089"/>
        <v>3794236.0211999994</v>
      </c>
      <c r="AI99" s="139">
        <f t="shared" si="1089"/>
        <v>3960984.4679999999</v>
      </c>
      <c r="AJ99" s="139">
        <f t="shared" si="1089"/>
        <v>4127732.9148000004</v>
      </c>
      <c r="AK99" s="139">
        <f t="shared" si="1089"/>
        <v>4294481.3616000004</v>
      </c>
      <c r="AL99" s="139">
        <f t="shared" si="1089"/>
        <v>4094862.3599999994</v>
      </c>
      <c r="AM99" s="139">
        <f t="shared" si="1089"/>
        <v>4094862.3599999994</v>
      </c>
      <c r="AN99" s="139">
        <f t="shared" si="1089"/>
        <v>4201225.8899999997</v>
      </c>
      <c r="AO99" s="139">
        <f t="shared" si="1089"/>
        <v>4307589.4200000009</v>
      </c>
      <c r="AP99" s="139">
        <f t="shared" si="1089"/>
        <v>4413952.95</v>
      </c>
      <c r="AQ99" s="139">
        <f t="shared" si="1089"/>
        <v>4520316.4800000004</v>
      </c>
      <c r="AR99" s="139">
        <f t="shared" si="1089"/>
        <v>4641680.01</v>
      </c>
      <c r="AS99" s="139">
        <f t="shared" si="1089"/>
        <v>4641680.01</v>
      </c>
      <c r="AT99" s="139">
        <f t="shared" si="1089"/>
        <v>4748043.54</v>
      </c>
      <c r="AU99" s="139">
        <f t="shared" si="1089"/>
        <v>4960770.5999999996</v>
      </c>
      <c r="AV99" s="139">
        <f t="shared" si="1089"/>
        <v>5173497.6599999992</v>
      </c>
      <c r="AW99" s="139">
        <f t="shared" si="1089"/>
        <v>5386224.7199999997</v>
      </c>
      <c r="AX99" s="139">
        <f t="shared" si="1089"/>
        <v>4742166.1124999998</v>
      </c>
      <c r="AY99" s="139">
        <f t="shared" si="1089"/>
        <v>4742166.1124999998</v>
      </c>
      <c r="AZ99" s="139">
        <f t="shared" si="1089"/>
        <v>4880971.6218750002</v>
      </c>
      <c r="BA99" s="139">
        <f t="shared" si="1089"/>
        <v>5019777.1312499996</v>
      </c>
      <c r="BB99" s="139">
        <f t="shared" si="1089"/>
        <v>5158582.640625</v>
      </c>
      <c r="BC99" s="139">
        <f t="shared" si="1089"/>
        <v>5297388.1499999994</v>
      </c>
      <c r="BD99" s="139">
        <f t="shared" si="1089"/>
        <v>5451193.6593749998</v>
      </c>
      <c r="BE99" s="139">
        <f t="shared" si="1089"/>
        <v>5451193.6593749998</v>
      </c>
      <c r="BF99" s="139">
        <f t="shared" si="1089"/>
        <v>5589999.1687500002</v>
      </c>
      <c r="BG99" s="139">
        <f t="shared" si="1089"/>
        <v>5867610.1875</v>
      </c>
      <c r="BH99" s="139">
        <f t="shared" si="1089"/>
        <v>6145221.2062499998</v>
      </c>
      <c r="BI99" s="139">
        <f t="shared" si="1089"/>
        <v>6422832.2249999996</v>
      </c>
      <c r="BJ99" s="139">
        <f t="shared" si="1089"/>
        <v>5278377.3</v>
      </c>
      <c r="BK99" s="139">
        <f t="shared" si="1089"/>
        <v>5278377.3</v>
      </c>
      <c r="BL99" s="139">
        <f t="shared" si="1089"/>
        <v>5455992.0750000002</v>
      </c>
      <c r="BM99" s="139">
        <f t="shared" si="1089"/>
        <v>5633606.8499999996</v>
      </c>
      <c r="BN99" s="139">
        <f t="shared" si="1089"/>
        <v>5811221.625</v>
      </c>
      <c r="BO99" s="139">
        <f t="shared" ref="BO99:DQ99" si="1090">(BO87+BO93)*BO98</f>
        <v>5988836.3999999994</v>
      </c>
      <c r="BP99" s="139">
        <f t="shared" si="1090"/>
        <v>6181451.1749999998</v>
      </c>
      <c r="BQ99" s="139">
        <f t="shared" si="1090"/>
        <v>6181451.1749999998</v>
      </c>
      <c r="BR99" s="139">
        <f t="shared" si="1090"/>
        <v>6359065.9500000002</v>
      </c>
      <c r="BS99" s="139">
        <f t="shared" si="1090"/>
        <v>6714295.5</v>
      </c>
      <c r="BT99" s="139">
        <f t="shared" si="1090"/>
        <v>7069525.0499999998</v>
      </c>
      <c r="BU99" s="139">
        <f t="shared" si="1090"/>
        <v>7424754.5999999996</v>
      </c>
      <c r="BV99" s="139">
        <f t="shared" si="1090"/>
        <v>6057129.3911999995</v>
      </c>
      <c r="BW99" s="139">
        <f t="shared" si="1090"/>
        <v>6057129.3911999995</v>
      </c>
      <c r="BX99" s="139">
        <f t="shared" si="1090"/>
        <v>6278390.1738</v>
      </c>
      <c r="BY99" s="139">
        <f t="shared" si="1090"/>
        <v>6499650.9564000005</v>
      </c>
      <c r="BZ99" s="139">
        <f t="shared" si="1090"/>
        <v>6720911.739000001</v>
      </c>
      <c r="CA99" s="139">
        <f t="shared" si="1090"/>
        <v>6942172.5215999996</v>
      </c>
      <c r="CB99" s="139">
        <f t="shared" si="1090"/>
        <v>7178433.3042000001</v>
      </c>
      <c r="CC99" s="139">
        <f t="shared" si="1090"/>
        <v>7178433.3042000001</v>
      </c>
      <c r="CD99" s="139">
        <f t="shared" si="1090"/>
        <v>7399694.0867999997</v>
      </c>
      <c r="CE99" s="139">
        <f t="shared" si="1090"/>
        <v>7842215.6520000007</v>
      </c>
      <c r="CF99" s="139">
        <f t="shared" si="1090"/>
        <v>8284737.2171999998</v>
      </c>
      <c r="CG99" s="139">
        <f t="shared" si="1090"/>
        <v>8727258.782399999</v>
      </c>
      <c r="CH99" s="139">
        <f t="shared" si="1090"/>
        <v>6623567.6351999994</v>
      </c>
      <c r="CI99" s="139">
        <f t="shared" si="1090"/>
        <v>6623567.6351999994</v>
      </c>
      <c r="CJ99" s="139">
        <f t="shared" si="1090"/>
        <v>6887031.604799998</v>
      </c>
      <c r="CK99" s="139">
        <f t="shared" si="1090"/>
        <v>7150495.5743999984</v>
      </c>
      <c r="CL99" s="139">
        <f t="shared" si="1090"/>
        <v>7413959.5439999988</v>
      </c>
      <c r="CM99" s="139">
        <f t="shared" si="1090"/>
        <v>7677423.5135999992</v>
      </c>
      <c r="CN99" s="139">
        <f t="shared" si="1090"/>
        <v>7955887.4831999987</v>
      </c>
      <c r="CO99" s="139">
        <f t="shared" si="1090"/>
        <v>7955887.4831999987</v>
      </c>
      <c r="CP99" s="139">
        <f t="shared" si="1090"/>
        <v>8219351.4527999992</v>
      </c>
      <c r="CQ99" s="139">
        <f t="shared" si="1090"/>
        <v>8746279.3919999991</v>
      </c>
      <c r="CR99" s="139">
        <f t="shared" si="1090"/>
        <v>9273207.3311999999</v>
      </c>
      <c r="CS99" s="139">
        <f t="shared" si="1090"/>
        <v>9800135.2703999989</v>
      </c>
      <c r="CT99" s="139">
        <f t="shared" si="1090"/>
        <v>7868597.8821299979</v>
      </c>
      <c r="CU99" s="139">
        <f t="shared" si="1090"/>
        <v>7868597.8821299979</v>
      </c>
      <c r="CV99" s="139">
        <f t="shared" si="1090"/>
        <v>8183439.3723074999</v>
      </c>
      <c r="CW99" s="139">
        <f t="shared" si="1090"/>
        <v>8498280.862484999</v>
      </c>
      <c r="CX99" s="139">
        <f t="shared" si="1090"/>
        <v>8813122.3526624981</v>
      </c>
      <c r="CY99" s="139">
        <f t="shared" si="1090"/>
        <v>9127963.8428399991</v>
      </c>
      <c r="CZ99" s="139">
        <f t="shared" si="1090"/>
        <v>9457805.3330174983</v>
      </c>
      <c r="DA99" s="139">
        <f t="shared" si="1090"/>
        <v>9457805.3330174983</v>
      </c>
      <c r="DB99" s="139">
        <f t="shared" si="1090"/>
        <v>9772646.8231949992</v>
      </c>
      <c r="DC99" s="139">
        <f t="shared" si="1090"/>
        <v>10402329.803549999</v>
      </c>
      <c r="DD99" s="139">
        <f t="shared" si="1090"/>
        <v>11032012.783904998</v>
      </c>
      <c r="DE99" s="139">
        <f t="shared" si="1090"/>
        <v>11661695.764259996</v>
      </c>
      <c r="DF99" s="139">
        <f t="shared" si="1090"/>
        <v>8461844.0331419986</v>
      </c>
      <c r="DG99" s="139">
        <f t="shared" si="1090"/>
        <v>8461844.0331419986</v>
      </c>
      <c r="DH99" s="139">
        <f t="shared" si="1090"/>
        <v>8821372.702570498</v>
      </c>
      <c r="DI99" s="139">
        <f t="shared" si="1090"/>
        <v>9180901.3719989993</v>
      </c>
      <c r="DJ99" s="139">
        <f t="shared" si="1090"/>
        <v>9540430.0414274987</v>
      </c>
      <c r="DK99" s="139">
        <f t="shared" si="1090"/>
        <v>9899958.7108559981</v>
      </c>
      <c r="DL99" s="139">
        <f t="shared" si="1090"/>
        <v>10274487.380284499</v>
      </c>
      <c r="DM99" s="139">
        <f t="shared" si="1090"/>
        <v>10274487.380284499</v>
      </c>
      <c r="DN99" s="139">
        <f t="shared" si="1090"/>
        <v>10634016.049713001</v>
      </c>
      <c r="DO99" s="139">
        <f t="shared" si="1090"/>
        <v>11353073.388569998</v>
      </c>
      <c r="DP99" s="139">
        <f t="shared" si="1090"/>
        <v>12072130.727426998</v>
      </c>
      <c r="DQ99" s="140">
        <f t="shared" si="1090"/>
        <v>12791188.066283999</v>
      </c>
    </row>
    <row r="101" spans="1:121" ht="18" customHeight="1" x14ac:dyDescent="0.3">
      <c r="A101" s="7" t="s">
        <v>127</v>
      </c>
      <c r="B101" s="46"/>
    </row>
    <row r="102" spans="1:121" ht="18" customHeight="1" thickBot="1" x14ac:dyDescent="0.35"/>
    <row r="103" spans="1:121" ht="18" customHeight="1" thickBot="1" x14ac:dyDescent="0.35">
      <c r="A103" s="40" t="s">
        <v>121</v>
      </c>
      <c r="B103" s="31">
        <v>42005</v>
      </c>
      <c r="C103" s="31">
        <v>42036</v>
      </c>
      <c r="D103" s="31">
        <v>42064</v>
      </c>
      <c r="E103" s="31">
        <v>42095</v>
      </c>
      <c r="F103" s="31">
        <v>42125</v>
      </c>
      <c r="G103" s="31">
        <v>42156</v>
      </c>
      <c r="H103" s="31">
        <v>42186</v>
      </c>
      <c r="I103" s="31">
        <v>42217</v>
      </c>
      <c r="J103" s="31">
        <v>42248</v>
      </c>
      <c r="K103" s="31">
        <v>42278</v>
      </c>
      <c r="L103" s="31">
        <v>42309</v>
      </c>
      <c r="M103" s="31">
        <v>42339</v>
      </c>
      <c r="N103" s="31">
        <v>42370</v>
      </c>
      <c r="O103" s="31">
        <v>42401</v>
      </c>
      <c r="P103" s="31">
        <v>42430</v>
      </c>
      <c r="Q103" s="31">
        <v>42461</v>
      </c>
      <c r="R103" s="31">
        <v>42491</v>
      </c>
      <c r="S103" s="31">
        <v>42522</v>
      </c>
      <c r="T103" s="31">
        <v>42552</v>
      </c>
      <c r="U103" s="31">
        <v>42583</v>
      </c>
      <c r="V103" s="31">
        <v>42614</v>
      </c>
      <c r="W103" s="31">
        <v>42644</v>
      </c>
      <c r="X103" s="31">
        <v>42675</v>
      </c>
      <c r="Y103" s="31">
        <v>42705</v>
      </c>
      <c r="Z103" s="31">
        <v>42736</v>
      </c>
      <c r="AA103" s="31">
        <v>42767</v>
      </c>
      <c r="AB103" s="31">
        <v>42795</v>
      </c>
      <c r="AC103" s="31">
        <v>42826</v>
      </c>
      <c r="AD103" s="31">
        <v>42856</v>
      </c>
      <c r="AE103" s="31">
        <v>42887</v>
      </c>
      <c r="AF103" s="31">
        <v>42917</v>
      </c>
      <c r="AG103" s="31">
        <v>42948</v>
      </c>
      <c r="AH103" s="31">
        <v>42979</v>
      </c>
      <c r="AI103" s="31">
        <v>43009</v>
      </c>
      <c r="AJ103" s="31">
        <v>43040</v>
      </c>
      <c r="AK103" s="31">
        <v>43070</v>
      </c>
      <c r="AL103" s="31">
        <v>43101</v>
      </c>
      <c r="AM103" s="31">
        <v>43132</v>
      </c>
      <c r="AN103" s="31">
        <v>43160</v>
      </c>
      <c r="AO103" s="31">
        <v>43191</v>
      </c>
      <c r="AP103" s="31">
        <v>43221</v>
      </c>
      <c r="AQ103" s="31">
        <v>43252</v>
      </c>
      <c r="AR103" s="31">
        <v>43282</v>
      </c>
      <c r="AS103" s="31">
        <v>43313</v>
      </c>
      <c r="AT103" s="31">
        <v>43344</v>
      </c>
      <c r="AU103" s="31">
        <v>43374</v>
      </c>
      <c r="AV103" s="31">
        <v>43405</v>
      </c>
      <c r="AW103" s="31">
        <v>43435</v>
      </c>
      <c r="AX103" s="31">
        <v>43466</v>
      </c>
      <c r="AY103" s="31">
        <v>43497</v>
      </c>
      <c r="AZ103" s="31">
        <v>43525</v>
      </c>
      <c r="BA103" s="31">
        <v>43556</v>
      </c>
      <c r="BB103" s="31">
        <v>43586</v>
      </c>
      <c r="BC103" s="31">
        <v>43617</v>
      </c>
      <c r="BD103" s="31">
        <v>43647</v>
      </c>
      <c r="BE103" s="31">
        <v>43678</v>
      </c>
      <c r="BF103" s="31">
        <v>43709</v>
      </c>
      <c r="BG103" s="31">
        <v>43739</v>
      </c>
      <c r="BH103" s="31">
        <v>43770</v>
      </c>
      <c r="BI103" s="31">
        <v>43800</v>
      </c>
      <c r="BJ103" s="31">
        <v>43831</v>
      </c>
      <c r="BK103" s="31">
        <v>43862</v>
      </c>
      <c r="BL103" s="31">
        <v>43891</v>
      </c>
      <c r="BM103" s="31">
        <v>43922</v>
      </c>
      <c r="BN103" s="31">
        <v>43952</v>
      </c>
      <c r="BO103" s="31">
        <v>43983</v>
      </c>
      <c r="BP103" s="31">
        <v>44013</v>
      </c>
      <c r="BQ103" s="31">
        <v>44044</v>
      </c>
      <c r="BR103" s="31">
        <v>44075</v>
      </c>
      <c r="BS103" s="31">
        <v>44105</v>
      </c>
      <c r="BT103" s="31">
        <v>44136</v>
      </c>
      <c r="BU103" s="31">
        <v>44166</v>
      </c>
      <c r="BV103" s="31">
        <v>44197</v>
      </c>
      <c r="BW103" s="31">
        <v>44228</v>
      </c>
      <c r="BX103" s="31">
        <v>44256</v>
      </c>
      <c r="BY103" s="31">
        <v>44287</v>
      </c>
      <c r="BZ103" s="31">
        <v>44317</v>
      </c>
      <c r="CA103" s="31">
        <v>44348</v>
      </c>
      <c r="CB103" s="31">
        <v>44378</v>
      </c>
      <c r="CC103" s="31">
        <v>44409</v>
      </c>
      <c r="CD103" s="31">
        <v>44440</v>
      </c>
      <c r="CE103" s="31">
        <v>44470</v>
      </c>
      <c r="CF103" s="31">
        <v>44501</v>
      </c>
      <c r="CG103" s="31">
        <v>44531</v>
      </c>
      <c r="CH103" s="31">
        <v>44562</v>
      </c>
      <c r="CI103" s="31">
        <v>44593</v>
      </c>
      <c r="CJ103" s="31">
        <v>44621</v>
      </c>
      <c r="CK103" s="31">
        <v>44652</v>
      </c>
      <c r="CL103" s="31">
        <v>44682</v>
      </c>
      <c r="CM103" s="31">
        <v>44713</v>
      </c>
      <c r="CN103" s="31">
        <v>44743</v>
      </c>
      <c r="CO103" s="31">
        <v>44774</v>
      </c>
      <c r="CP103" s="31">
        <v>44805</v>
      </c>
      <c r="CQ103" s="31">
        <v>44835</v>
      </c>
      <c r="CR103" s="31">
        <v>44866</v>
      </c>
      <c r="CS103" s="31">
        <v>44896</v>
      </c>
      <c r="CT103" s="31">
        <v>44927</v>
      </c>
      <c r="CU103" s="31">
        <v>44958</v>
      </c>
      <c r="CV103" s="31">
        <v>44986</v>
      </c>
      <c r="CW103" s="31">
        <v>45017</v>
      </c>
      <c r="CX103" s="31">
        <v>45047</v>
      </c>
      <c r="CY103" s="31">
        <v>45078</v>
      </c>
      <c r="CZ103" s="31">
        <v>45108</v>
      </c>
      <c r="DA103" s="31">
        <v>45139</v>
      </c>
      <c r="DB103" s="31">
        <v>45170</v>
      </c>
      <c r="DC103" s="31">
        <v>45200</v>
      </c>
      <c r="DD103" s="31">
        <v>45231</v>
      </c>
      <c r="DE103" s="31">
        <v>45261</v>
      </c>
      <c r="DF103" s="31">
        <v>45292</v>
      </c>
      <c r="DG103" s="31">
        <v>45323</v>
      </c>
      <c r="DH103" s="31">
        <v>45352</v>
      </c>
      <c r="DI103" s="31">
        <v>45383</v>
      </c>
      <c r="DJ103" s="31">
        <v>45413</v>
      </c>
      <c r="DK103" s="31">
        <v>45444</v>
      </c>
      <c r="DL103" s="31">
        <v>45474</v>
      </c>
      <c r="DM103" s="31">
        <v>45505</v>
      </c>
      <c r="DN103" s="31">
        <v>45536</v>
      </c>
      <c r="DO103" s="31">
        <v>45566</v>
      </c>
      <c r="DP103" s="31">
        <v>45597</v>
      </c>
      <c r="DQ103" s="32">
        <v>45627</v>
      </c>
    </row>
    <row r="104" spans="1:121" ht="18" customHeight="1" thickBot="1" x14ac:dyDescent="0.35">
      <c r="A104" s="94" t="s">
        <v>128</v>
      </c>
      <c r="B104" s="141">
        <v>1.4999999999999999E-2</v>
      </c>
      <c r="C104" s="141">
        <v>1.4999999999999999E-2</v>
      </c>
      <c r="D104" s="141">
        <v>1.4999999999999999E-2</v>
      </c>
      <c r="E104" s="141">
        <v>1.4999999999999999E-2</v>
      </c>
      <c r="F104" s="141">
        <v>1.4999999999999999E-2</v>
      </c>
      <c r="G104" s="141">
        <v>1.4999999999999999E-2</v>
      </c>
      <c r="H104" s="141">
        <v>1.4999999999999999E-2</v>
      </c>
      <c r="I104" s="141">
        <v>1.4999999999999999E-2</v>
      </c>
      <c r="J104" s="141">
        <v>1.4999999999999999E-2</v>
      </c>
      <c r="K104" s="141">
        <v>1.4999999999999999E-2</v>
      </c>
      <c r="L104" s="141">
        <v>1.4999999999999999E-2</v>
      </c>
      <c r="M104" s="141">
        <v>1.4999999999999999E-2</v>
      </c>
      <c r="N104" s="141">
        <v>1.7999999999999999E-2</v>
      </c>
      <c r="O104" s="141">
        <v>1.7999999999999999E-2</v>
      </c>
      <c r="P104" s="141">
        <v>1.7999999999999999E-2</v>
      </c>
      <c r="Q104" s="141">
        <v>1.7999999999999999E-2</v>
      </c>
      <c r="R104" s="141">
        <v>1.7999999999999999E-2</v>
      </c>
      <c r="S104" s="141">
        <v>1.7999999999999999E-2</v>
      </c>
      <c r="T104" s="141">
        <v>1.7999999999999999E-2</v>
      </c>
      <c r="U104" s="141">
        <v>1.7999999999999999E-2</v>
      </c>
      <c r="V104" s="141">
        <v>1.7999999999999999E-2</v>
      </c>
      <c r="W104" s="141">
        <v>1.7999999999999999E-2</v>
      </c>
      <c r="X104" s="141">
        <v>1.7999999999999999E-2</v>
      </c>
      <c r="Y104" s="141">
        <v>1.7999999999999999E-2</v>
      </c>
      <c r="Z104" s="141">
        <v>0.02</v>
      </c>
      <c r="AA104" s="141">
        <v>0.02</v>
      </c>
      <c r="AB104" s="141">
        <v>0.02</v>
      </c>
      <c r="AC104" s="141">
        <v>0.02</v>
      </c>
      <c r="AD104" s="141">
        <v>0.02</v>
      </c>
      <c r="AE104" s="141">
        <v>0.02</v>
      </c>
      <c r="AF104" s="141">
        <v>0.02</v>
      </c>
      <c r="AG104" s="141">
        <v>0.02</v>
      </c>
      <c r="AH104" s="141">
        <v>0.02</v>
      </c>
      <c r="AI104" s="141">
        <v>0.02</v>
      </c>
      <c r="AJ104" s="141">
        <v>0.02</v>
      </c>
      <c r="AK104" s="141">
        <v>0.02</v>
      </c>
      <c r="AL104" s="141">
        <v>2.3E-2</v>
      </c>
      <c r="AM104" s="141">
        <v>2.3E-2</v>
      </c>
      <c r="AN104" s="141">
        <v>2.3E-2</v>
      </c>
      <c r="AO104" s="141">
        <v>2.3E-2</v>
      </c>
      <c r="AP104" s="141">
        <v>2.3E-2</v>
      </c>
      <c r="AQ104" s="141">
        <v>2.3E-2</v>
      </c>
      <c r="AR104" s="141">
        <v>2.3E-2</v>
      </c>
      <c r="AS104" s="141">
        <v>2.3E-2</v>
      </c>
      <c r="AT104" s="141">
        <v>2.3E-2</v>
      </c>
      <c r="AU104" s="141">
        <v>2.3E-2</v>
      </c>
      <c r="AV104" s="141">
        <v>2.3E-2</v>
      </c>
      <c r="AW104" s="141">
        <v>2.3E-2</v>
      </c>
      <c r="AX104" s="141">
        <v>2.3E-2</v>
      </c>
      <c r="AY104" s="141">
        <v>2.3E-2</v>
      </c>
      <c r="AZ104" s="141">
        <v>2.3E-2</v>
      </c>
      <c r="BA104" s="141">
        <v>2.3E-2</v>
      </c>
      <c r="BB104" s="141">
        <v>2.3E-2</v>
      </c>
      <c r="BC104" s="141">
        <v>2.3E-2</v>
      </c>
      <c r="BD104" s="141">
        <v>2.3E-2</v>
      </c>
      <c r="BE104" s="141">
        <v>2.3E-2</v>
      </c>
      <c r="BF104" s="141">
        <v>2.3E-2</v>
      </c>
      <c r="BG104" s="141">
        <v>2.3E-2</v>
      </c>
      <c r="BH104" s="141">
        <v>2.3E-2</v>
      </c>
      <c r="BI104" s="141">
        <v>2.3E-2</v>
      </c>
      <c r="BJ104" s="141">
        <v>2.5000000000000001E-2</v>
      </c>
      <c r="BK104" s="141">
        <v>2.5000000000000001E-2</v>
      </c>
      <c r="BL104" s="141">
        <v>2.5000000000000001E-2</v>
      </c>
      <c r="BM104" s="141">
        <v>2.5000000000000001E-2</v>
      </c>
      <c r="BN104" s="141">
        <v>2.5000000000000001E-2</v>
      </c>
      <c r="BO104" s="141">
        <v>2.5000000000000001E-2</v>
      </c>
      <c r="BP104" s="141">
        <v>2.5000000000000001E-2</v>
      </c>
      <c r="BQ104" s="141">
        <v>2.5000000000000001E-2</v>
      </c>
      <c r="BR104" s="141">
        <v>2.5000000000000001E-2</v>
      </c>
      <c r="BS104" s="141">
        <v>2.5000000000000001E-2</v>
      </c>
      <c r="BT104" s="141">
        <v>2.5000000000000001E-2</v>
      </c>
      <c r="BU104" s="141">
        <v>2.5000000000000001E-2</v>
      </c>
      <c r="BV104" s="141">
        <v>2.5000000000000001E-2</v>
      </c>
      <c r="BW104" s="141">
        <v>2.5000000000000001E-2</v>
      </c>
      <c r="BX104" s="141">
        <v>2.5000000000000001E-2</v>
      </c>
      <c r="BY104" s="141">
        <v>2.5000000000000001E-2</v>
      </c>
      <c r="BZ104" s="141">
        <v>2.5000000000000001E-2</v>
      </c>
      <c r="CA104" s="141">
        <v>2.5000000000000001E-2</v>
      </c>
      <c r="CB104" s="141">
        <v>2.5000000000000001E-2</v>
      </c>
      <c r="CC104" s="141">
        <v>2.5000000000000001E-2</v>
      </c>
      <c r="CD104" s="141">
        <v>2.5000000000000001E-2</v>
      </c>
      <c r="CE104" s="141">
        <v>2.5000000000000001E-2</v>
      </c>
      <c r="CF104" s="141">
        <v>2.5000000000000001E-2</v>
      </c>
      <c r="CG104" s="141">
        <v>2.5000000000000001E-2</v>
      </c>
      <c r="CH104" s="141">
        <v>2.5000000000000001E-2</v>
      </c>
      <c r="CI104" s="141">
        <v>2.5000000000000001E-2</v>
      </c>
      <c r="CJ104" s="141">
        <v>2.5000000000000001E-2</v>
      </c>
      <c r="CK104" s="141">
        <v>2.5000000000000001E-2</v>
      </c>
      <c r="CL104" s="141">
        <v>2.5000000000000001E-2</v>
      </c>
      <c r="CM104" s="141">
        <v>2.5000000000000001E-2</v>
      </c>
      <c r="CN104" s="141">
        <v>2.5000000000000001E-2</v>
      </c>
      <c r="CO104" s="141">
        <v>2.5000000000000001E-2</v>
      </c>
      <c r="CP104" s="141">
        <v>2.5000000000000001E-2</v>
      </c>
      <c r="CQ104" s="141">
        <v>2.5000000000000001E-2</v>
      </c>
      <c r="CR104" s="141">
        <v>2.5000000000000001E-2</v>
      </c>
      <c r="CS104" s="141">
        <v>2.5000000000000001E-2</v>
      </c>
      <c r="CT104" s="141">
        <v>2.5000000000000001E-2</v>
      </c>
      <c r="CU104" s="141">
        <v>2.5000000000000001E-2</v>
      </c>
      <c r="CV104" s="141">
        <v>2.5000000000000001E-2</v>
      </c>
      <c r="CW104" s="141">
        <v>2.5000000000000001E-2</v>
      </c>
      <c r="CX104" s="141">
        <v>2.5000000000000001E-2</v>
      </c>
      <c r="CY104" s="141">
        <v>2.5000000000000001E-2</v>
      </c>
      <c r="CZ104" s="141">
        <v>2.5000000000000001E-2</v>
      </c>
      <c r="DA104" s="141">
        <v>2.5000000000000001E-2</v>
      </c>
      <c r="DB104" s="141">
        <v>2.5000000000000001E-2</v>
      </c>
      <c r="DC104" s="141">
        <v>2.5000000000000001E-2</v>
      </c>
      <c r="DD104" s="141">
        <v>2.5000000000000001E-2</v>
      </c>
      <c r="DE104" s="141">
        <v>2.5000000000000001E-2</v>
      </c>
      <c r="DF104" s="141">
        <v>2.5000000000000001E-2</v>
      </c>
      <c r="DG104" s="141">
        <v>2.5000000000000001E-2</v>
      </c>
      <c r="DH104" s="141">
        <v>2.5000000000000001E-2</v>
      </c>
      <c r="DI104" s="141">
        <v>2.5000000000000001E-2</v>
      </c>
      <c r="DJ104" s="141">
        <v>2.5000000000000001E-2</v>
      </c>
      <c r="DK104" s="141">
        <v>2.5000000000000001E-2</v>
      </c>
      <c r="DL104" s="141">
        <v>2.5000000000000001E-2</v>
      </c>
      <c r="DM104" s="141">
        <v>2.5000000000000001E-2</v>
      </c>
      <c r="DN104" s="141">
        <v>2.5000000000000001E-2</v>
      </c>
      <c r="DO104" s="141">
        <v>2.5000000000000001E-2</v>
      </c>
      <c r="DP104" s="141">
        <v>2.5000000000000001E-2</v>
      </c>
      <c r="DQ104" s="142">
        <v>2.5000000000000001E-2</v>
      </c>
    </row>
    <row r="105" spans="1:121" s="7" customFormat="1" ht="18" customHeight="1" thickBot="1" x14ac:dyDescent="0.35">
      <c r="A105" s="137" t="s">
        <v>129</v>
      </c>
      <c r="B105" s="139">
        <f>B104*'Модель продаж'!B42</f>
        <v>282420</v>
      </c>
      <c r="C105" s="139">
        <f>C104*'Модель продаж'!C42</f>
        <v>282420</v>
      </c>
      <c r="D105" s="139">
        <f>D104*'Модель продаж'!D42</f>
        <v>305955</v>
      </c>
      <c r="E105" s="139">
        <f>E104*'Модель продаж'!E42</f>
        <v>329490.00000000006</v>
      </c>
      <c r="F105" s="139">
        <f>F104*'Модель продаж'!F42</f>
        <v>353025</v>
      </c>
      <c r="G105" s="139">
        <f>G104*'Модель продаж'!G42</f>
        <v>376560</v>
      </c>
      <c r="H105" s="139">
        <f>H104*'Модель продаж'!H42</f>
        <v>400095.00000000006</v>
      </c>
      <c r="I105" s="139">
        <f>I104*'Модель продаж'!I42</f>
        <v>400095.00000000006</v>
      </c>
      <c r="J105" s="139">
        <f>J104*'Модель продаж'!J42</f>
        <v>423630</v>
      </c>
      <c r="K105" s="139">
        <f>K104*'Модель продаж'!K42</f>
        <v>470700</v>
      </c>
      <c r="L105" s="139">
        <f>L104*'Модель продаж'!L42</f>
        <v>517770</v>
      </c>
      <c r="M105" s="139">
        <f>M104*'Модель продаж'!M42</f>
        <v>564840</v>
      </c>
      <c r="N105" s="139">
        <f>N104*'Модель продаж'!N42</f>
        <v>448342.12799999997</v>
      </c>
      <c r="O105" s="139">
        <f>O104*'Модель продаж'!O42</f>
        <v>448342.12799999997</v>
      </c>
      <c r="P105" s="139">
        <f>P104*'Модель продаж'!P42</f>
        <v>485703.97199999995</v>
      </c>
      <c r="Q105" s="139">
        <f>Q104*'Модель продаж'!Q42</f>
        <v>523065.81600000005</v>
      </c>
      <c r="R105" s="139">
        <f>R104*'Модель продаж'!R42</f>
        <v>560427.65999999992</v>
      </c>
      <c r="S105" s="139">
        <f>S104*'Модель продаж'!S42</f>
        <v>597789.50399999996</v>
      </c>
      <c r="T105" s="139">
        <f>T104*'Модель продаж'!T42</f>
        <v>635151.348</v>
      </c>
      <c r="U105" s="139">
        <f>U104*'Модель продаж'!U42</f>
        <v>635151.348</v>
      </c>
      <c r="V105" s="139">
        <f>V104*'Модель продаж'!V42</f>
        <v>672513.19199999992</v>
      </c>
      <c r="W105" s="139">
        <f>W104*'Модель продаж'!W42</f>
        <v>747236.87999999989</v>
      </c>
      <c r="X105" s="139">
        <f>X104*'Модель продаж'!X42</f>
        <v>821960.56799999997</v>
      </c>
      <c r="Y105" s="139">
        <f>Y104*'Модель продаж'!Y42</f>
        <v>896684.25599999994</v>
      </c>
      <c r="Z105" s="139">
        <f>Z104*'Модель продаж'!Z42</f>
        <v>666993.78720000002</v>
      </c>
      <c r="AA105" s="139">
        <f>AA104*'Модель продаж'!AA42</f>
        <v>666993.78720000002</v>
      </c>
      <c r="AB105" s="139">
        <f>AB104*'Модель продаж'!AB42</f>
        <v>722576.60279999999</v>
      </c>
      <c r="AC105" s="139">
        <f>AC104*'Модель продаж'!AC42</f>
        <v>778159.41840000008</v>
      </c>
      <c r="AD105" s="139">
        <f>AD104*'Модель продаж'!AD42</f>
        <v>833742.23399999994</v>
      </c>
      <c r="AE105" s="139">
        <f>AE104*'Модель продаж'!AE42</f>
        <v>889325.04960000014</v>
      </c>
      <c r="AF105" s="139">
        <f>AF104*'Модель продаж'!AF42</f>
        <v>944907.86520000012</v>
      </c>
      <c r="AG105" s="139">
        <f>AG104*'Модель продаж'!AG42</f>
        <v>944907.86520000012</v>
      </c>
      <c r="AH105" s="139">
        <f>AH104*'Модель продаж'!AH42</f>
        <v>1000490.6808</v>
      </c>
      <c r="AI105" s="139">
        <f>AI104*'Модель продаж'!AI42</f>
        <v>1111656.3120000002</v>
      </c>
      <c r="AJ105" s="139">
        <f>AJ104*'Модель продаж'!AJ42</f>
        <v>1222821.9432000001</v>
      </c>
      <c r="AK105" s="139">
        <f>AK104*'Модель продаж'!AK42</f>
        <v>1333987.5744</v>
      </c>
      <c r="AL105" s="139">
        <f>AL104*'Модель продаж'!AL42</f>
        <v>978544.47600000002</v>
      </c>
      <c r="AM105" s="139">
        <f>AM104*'Модель продаж'!AM42</f>
        <v>978544.47600000002</v>
      </c>
      <c r="AN105" s="139">
        <f>AN104*'Модель продаж'!AN42</f>
        <v>1060089.8489999999</v>
      </c>
      <c r="AO105" s="139">
        <f>AO104*'Модель продаж'!AO42</f>
        <v>1141635.2220000001</v>
      </c>
      <c r="AP105" s="139">
        <f>AP104*'Модель продаж'!AP42</f>
        <v>1223180.595</v>
      </c>
      <c r="AQ105" s="139">
        <f>AQ104*'Модель продаж'!AQ42</f>
        <v>1304725.9679999999</v>
      </c>
      <c r="AR105" s="139">
        <f>AR104*'Модель продаж'!AR42</f>
        <v>1386271.3410000002</v>
      </c>
      <c r="AS105" s="139">
        <f>AS104*'Модель продаж'!AS42</f>
        <v>1386271.3410000002</v>
      </c>
      <c r="AT105" s="139">
        <f>AT104*'Модель продаж'!AT42</f>
        <v>1467816.7139999999</v>
      </c>
      <c r="AU105" s="139">
        <f>AU104*'Модель продаж'!AU42</f>
        <v>1630907.46</v>
      </c>
      <c r="AV105" s="139">
        <f>AV104*'Модель продаж'!AV42</f>
        <v>1793998.206</v>
      </c>
      <c r="AW105" s="139">
        <f>AW104*'Модель продаж'!AW42</f>
        <v>1957088.952</v>
      </c>
      <c r="AX105" s="139">
        <f>AX104*'Модель продаж'!AX42</f>
        <v>1277010.68625</v>
      </c>
      <c r="AY105" s="139">
        <f>AY104*'Модель продаж'!AY42</f>
        <v>1277010.68625</v>
      </c>
      <c r="AZ105" s="139">
        <f>AZ104*'Модель продаж'!AZ42</f>
        <v>1383428.2434375</v>
      </c>
      <c r="BA105" s="139">
        <f>BA104*'Модель продаж'!BA42</f>
        <v>1489845.8006250001</v>
      </c>
      <c r="BB105" s="139">
        <f>BB104*'Модель продаж'!BB42</f>
        <v>1596263.3578124999</v>
      </c>
      <c r="BC105" s="139">
        <f>BC104*'Модель продаж'!BC42</f>
        <v>1702680.915</v>
      </c>
      <c r="BD105" s="139">
        <f>BD104*'Модель продаж'!BD42</f>
        <v>1809098.4721875</v>
      </c>
      <c r="BE105" s="139">
        <f>BE104*'Модель продаж'!BE42</f>
        <v>1809098.4721875</v>
      </c>
      <c r="BF105" s="139">
        <f>BF104*'Модель продаж'!BF42</f>
        <v>1915516.0293749999</v>
      </c>
      <c r="BG105" s="139">
        <f>BG104*'Модель продаж'!BG42</f>
        <v>2128351.1437499998</v>
      </c>
      <c r="BH105" s="139">
        <f>BH104*'Модель продаж'!BH42</f>
        <v>2341186.2581250002</v>
      </c>
      <c r="BI105" s="139">
        <f>BI104*'Модель продаж'!BI42</f>
        <v>2554021.3725000001</v>
      </c>
      <c r="BJ105" s="139">
        <f>BJ104*'Модель продаж'!BJ42</f>
        <v>1776147.75</v>
      </c>
      <c r="BK105" s="139">
        <f>BK104*'Модель продаж'!BK42</f>
        <v>1776147.75</v>
      </c>
      <c r="BL105" s="139">
        <f>BL104*'Модель продаж'!BL42</f>
        <v>1924160.0625</v>
      </c>
      <c r="BM105" s="139">
        <f>BM104*'Модель продаж'!BM42</f>
        <v>2072172.3750000005</v>
      </c>
      <c r="BN105" s="139">
        <f>BN104*'Модель продаж'!BN42</f>
        <v>2220184.6875</v>
      </c>
      <c r="BO105" s="139">
        <f>BO104*'Модель продаж'!BO42</f>
        <v>2368197</v>
      </c>
      <c r="BP105" s="139">
        <f>BP104*'Модель продаж'!BP42</f>
        <v>2516209.3125</v>
      </c>
      <c r="BQ105" s="139">
        <f>BQ104*'Модель продаж'!BQ42</f>
        <v>2516209.3125</v>
      </c>
      <c r="BR105" s="139">
        <f>BR104*'Модель продаж'!BR42</f>
        <v>2664221.625</v>
      </c>
      <c r="BS105" s="139">
        <f>BS104*'Модель продаж'!BS42</f>
        <v>2960246.25</v>
      </c>
      <c r="BT105" s="139">
        <f>BT104*'Модель продаж'!BT42</f>
        <v>3256270.875</v>
      </c>
      <c r="BU105" s="139">
        <f>BU104*'Модель продаж'!BU42</f>
        <v>3552295.5</v>
      </c>
      <c r="BV105" s="139">
        <f>BV104*'Модель продаж'!BV42</f>
        <v>2212607.8259999999</v>
      </c>
      <c r="BW105" s="139">
        <f>BW104*'Модель продаж'!BW42</f>
        <v>2212607.8259999999</v>
      </c>
      <c r="BX105" s="139">
        <f>BX104*'Модель продаж'!BX42</f>
        <v>2396991.8115000003</v>
      </c>
      <c r="BY105" s="139">
        <f>BY104*'Модель продаж'!BY42</f>
        <v>2581375.7970000003</v>
      </c>
      <c r="BZ105" s="139">
        <f>BZ104*'Модель продаж'!BZ42</f>
        <v>2765759.7825000002</v>
      </c>
      <c r="CA105" s="139">
        <f>CA104*'Модель продаж'!CA42</f>
        <v>2950143.7680000002</v>
      </c>
      <c r="CB105" s="139">
        <f>CB104*'Модель продаж'!CB42</f>
        <v>3134527.7535000006</v>
      </c>
      <c r="CC105" s="139">
        <f>CC104*'Модель продаж'!CC42</f>
        <v>3134527.7535000006</v>
      </c>
      <c r="CD105" s="139">
        <f>CD104*'Модель продаж'!CD42</f>
        <v>3318911.7390000001</v>
      </c>
      <c r="CE105" s="139">
        <f>CE104*'Модель продаж'!CE42</f>
        <v>3687679.7100000004</v>
      </c>
      <c r="CF105" s="139">
        <f>CF104*'Модель продаж'!CF42</f>
        <v>4056447.6810000003</v>
      </c>
      <c r="CG105" s="139">
        <f>CG104*'Модель продаж'!CG42</f>
        <v>4425215.6519999998</v>
      </c>
      <c r="CH105" s="139">
        <f>CH104*'Модель продаж'!CH42</f>
        <v>2634639.6959999995</v>
      </c>
      <c r="CI105" s="139">
        <f>CI104*'Модель продаж'!CI42</f>
        <v>2634639.6959999995</v>
      </c>
      <c r="CJ105" s="139">
        <f>CJ104*'Модель продаж'!CJ42</f>
        <v>2854193.0039999993</v>
      </c>
      <c r="CK105" s="139">
        <f>CK104*'Модель продаж'!CK42</f>
        <v>3073746.3119999995</v>
      </c>
      <c r="CL105" s="139">
        <f>CL104*'Модель продаж'!CL42</f>
        <v>3293299.6199999992</v>
      </c>
      <c r="CM105" s="139">
        <f>CM104*'Модель продаж'!CM42</f>
        <v>3512852.9279999994</v>
      </c>
      <c r="CN105" s="139">
        <f>CN104*'Модель продаж'!CN42</f>
        <v>3732406.2359999996</v>
      </c>
      <c r="CO105" s="139">
        <f>CO104*'Модель продаж'!CO42</f>
        <v>3732406.2359999996</v>
      </c>
      <c r="CP105" s="139">
        <f>CP104*'Модель продаж'!CP42</f>
        <v>3951959.5439999993</v>
      </c>
      <c r="CQ105" s="139">
        <f>CQ104*'Модель продаж'!CQ42</f>
        <v>4391066.1599999992</v>
      </c>
      <c r="CR105" s="139">
        <f>CR104*'Модель продаж'!CR42</f>
        <v>4830172.7759999996</v>
      </c>
      <c r="CS105" s="139">
        <f>CS104*'Модель продаж'!CS42</f>
        <v>5269279.3919999991</v>
      </c>
      <c r="CT105" s="139">
        <f>CT104*'Модель продаж'!CT42</f>
        <v>3148414.9017749992</v>
      </c>
      <c r="CU105" s="139">
        <f>CU104*'Модель продаж'!CU42</f>
        <v>3148414.9017749992</v>
      </c>
      <c r="CV105" s="139">
        <f>CV104*'Модель продаж'!CV42</f>
        <v>3410782.8102562497</v>
      </c>
      <c r="CW105" s="139">
        <f>CW104*'Модель продаж'!CW42</f>
        <v>3673150.7187374998</v>
      </c>
      <c r="CX105" s="139">
        <f>CX104*'Модель продаж'!CX42</f>
        <v>3935518.6272187489</v>
      </c>
      <c r="CY105" s="139">
        <f>CY104*'Модель продаж'!CY42</f>
        <v>4197886.535699999</v>
      </c>
      <c r="CZ105" s="139">
        <f>CZ104*'Модель продаж'!CZ42</f>
        <v>4460254.4441812495</v>
      </c>
      <c r="DA105" s="139">
        <f>DA104*'Модель продаж'!DA42</f>
        <v>4460254.4441812495</v>
      </c>
      <c r="DB105" s="139">
        <f>DB104*'Модель продаж'!DB42</f>
        <v>4722622.3526624991</v>
      </c>
      <c r="DC105" s="139">
        <f>DC104*'Модель продаж'!DC42</f>
        <v>5247358.1696249992</v>
      </c>
      <c r="DD105" s="139">
        <f>DD104*'Модель продаж'!DD42</f>
        <v>5772093.9865874983</v>
      </c>
      <c r="DE105" s="139">
        <f>DE104*'Модель продаж'!DE42</f>
        <v>6296829.8035499984</v>
      </c>
      <c r="DF105" s="139">
        <f>DF104*'Модель продаж'!DF42</f>
        <v>3595286.6942849997</v>
      </c>
      <c r="DG105" s="139">
        <f>DG104*'Модель продаж'!DG42</f>
        <v>3595286.6942849997</v>
      </c>
      <c r="DH105" s="139">
        <f>DH104*'Модель продаж'!DH42</f>
        <v>3894893.9188087494</v>
      </c>
      <c r="DI105" s="139">
        <f>DI104*'Модель продаж'!DI42</f>
        <v>4194501.1433325</v>
      </c>
      <c r="DJ105" s="139">
        <f>DJ104*'Модель продаж'!DJ42</f>
        <v>4494108.3678562492</v>
      </c>
      <c r="DK105" s="139">
        <f>DK104*'Модель продаж'!DK42</f>
        <v>4793715.5923799993</v>
      </c>
      <c r="DL105" s="139">
        <f>DL104*'Модель продаж'!DL42</f>
        <v>5093322.8169037495</v>
      </c>
      <c r="DM105" s="139">
        <f>DM104*'Модель продаж'!DM42</f>
        <v>5093322.8169037495</v>
      </c>
      <c r="DN105" s="139">
        <f>DN104*'Модель продаж'!DN42</f>
        <v>5392930.0414274996</v>
      </c>
      <c r="DO105" s="139">
        <f>DO104*'Модель продаж'!DO42</f>
        <v>5992144.490474999</v>
      </c>
      <c r="DP105" s="139">
        <f>DP104*'Модель продаж'!DP42</f>
        <v>6591358.9395224992</v>
      </c>
      <c r="DQ105" s="140">
        <f>DQ104*'Модель продаж'!DQ42</f>
        <v>7190573.3885699995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3" sqref="I3"/>
    </sheetView>
  </sheetViews>
  <sheetFormatPr defaultColWidth="8.88671875" defaultRowHeight="18" customHeight="1" x14ac:dyDescent="0.3"/>
  <cols>
    <col min="1" max="1" width="35.5546875" style="4" customWidth="1"/>
    <col min="2" max="2" width="12.6640625" style="47" customWidth="1"/>
    <col min="3" max="122" width="12.6640625" style="4" customWidth="1"/>
    <col min="123" max="16384" width="8.88671875" style="4"/>
  </cols>
  <sheetData>
    <row r="1" spans="1:121" ht="18" customHeight="1" x14ac:dyDescent="0.3">
      <c r="A1" s="36" t="s">
        <v>0</v>
      </c>
      <c r="B1" s="44"/>
    </row>
    <row r="2" spans="1:121" ht="18" customHeight="1" thickBot="1" x14ac:dyDescent="0.35"/>
    <row r="3" spans="1:121" ht="18" customHeight="1" thickTop="1" thickBot="1" x14ac:dyDescent="0.35">
      <c r="A3" s="37" t="s">
        <v>131</v>
      </c>
      <c r="B3" s="45"/>
      <c r="D3" s="4" t="s">
        <v>133</v>
      </c>
      <c r="G3" s="50">
        <f>Свод!B8</f>
        <v>0.2</v>
      </c>
    </row>
    <row r="4" spans="1:121" ht="18" customHeight="1" thickTop="1" thickBot="1" x14ac:dyDescent="0.35"/>
    <row r="5" spans="1:121" ht="18" customHeight="1" thickBot="1" x14ac:dyDescent="0.35">
      <c r="A5" s="40" t="s">
        <v>132</v>
      </c>
      <c r="B5" s="31">
        <v>42005</v>
      </c>
      <c r="C5" s="31">
        <v>42036</v>
      </c>
      <c r="D5" s="31">
        <v>42064</v>
      </c>
      <c r="E5" s="31">
        <v>42095</v>
      </c>
      <c r="F5" s="31">
        <v>42125</v>
      </c>
      <c r="G5" s="31">
        <v>42156</v>
      </c>
      <c r="H5" s="31">
        <v>42186</v>
      </c>
      <c r="I5" s="31">
        <v>42217</v>
      </c>
      <c r="J5" s="31">
        <v>42248</v>
      </c>
      <c r="K5" s="31">
        <v>42278</v>
      </c>
      <c r="L5" s="31">
        <v>42309</v>
      </c>
      <c r="M5" s="31">
        <v>42339</v>
      </c>
      <c r="N5" s="31">
        <v>42370</v>
      </c>
      <c r="O5" s="31">
        <v>42401</v>
      </c>
      <c r="P5" s="31">
        <v>42430</v>
      </c>
      <c r="Q5" s="31">
        <v>42461</v>
      </c>
      <c r="R5" s="31">
        <v>42491</v>
      </c>
      <c r="S5" s="31">
        <v>42522</v>
      </c>
      <c r="T5" s="31">
        <v>42552</v>
      </c>
      <c r="U5" s="31">
        <v>42583</v>
      </c>
      <c r="V5" s="31">
        <v>42614</v>
      </c>
      <c r="W5" s="31">
        <v>42644</v>
      </c>
      <c r="X5" s="31">
        <v>42675</v>
      </c>
      <c r="Y5" s="31">
        <v>42705</v>
      </c>
      <c r="Z5" s="31">
        <v>42736</v>
      </c>
      <c r="AA5" s="31">
        <v>42767</v>
      </c>
      <c r="AB5" s="31">
        <v>42795</v>
      </c>
      <c r="AC5" s="31">
        <v>42826</v>
      </c>
      <c r="AD5" s="31">
        <v>42856</v>
      </c>
      <c r="AE5" s="31">
        <v>42887</v>
      </c>
      <c r="AF5" s="31">
        <v>42917</v>
      </c>
      <c r="AG5" s="31">
        <v>42948</v>
      </c>
      <c r="AH5" s="31">
        <v>42979</v>
      </c>
      <c r="AI5" s="31">
        <v>43009</v>
      </c>
      <c r="AJ5" s="31">
        <v>43040</v>
      </c>
      <c r="AK5" s="31">
        <v>43070</v>
      </c>
      <c r="AL5" s="31">
        <v>43101</v>
      </c>
      <c r="AM5" s="31">
        <v>43132</v>
      </c>
      <c r="AN5" s="31">
        <v>43160</v>
      </c>
      <c r="AO5" s="31">
        <v>43191</v>
      </c>
      <c r="AP5" s="31">
        <v>43221</v>
      </c>
      <c r="AQ5" s="31">
        <v>43252</v>
      </c>
      <c r="AR5" s="31">
        <v>43282</v>
      </c>
      <c r="AS5" s="31">
        <v>43313</v>
      </c>
      <c r="AT5" s="31">
        <v>43344</v>
      </c>
      <c r="AU5" s="31">
        <v>43374</v>
      </c>
      <c r="AV5" s="31">
        <v>43405</v>
      </c>
      <c r="AW5" s="31">
        <v>43435</v>
      </c>
      <c r="AX5" s="31">
        <v>43466</v>
      </c>
      <c r="AY5" s="31">
        <v>43497</v>
      </c>
      <c r="AZ5" s="31">
        <v>43525</v>
      </c>
      <c r="BA5" s="31">
        <v>43556</v>
      </c>
      <c r="BB5" s="31">
        <v>43586</v>
      </c>
      <c r="BC5" s="31">
        <v>43617</v>
      </c>
      <c r="BD5" s="31">
        <v>43647</v>
      </c>
      <c r="BE5" s="31">
        <v>43678</v>
      </c>
      <c r="BF5" s="31">
        <v>43709</v>
      </c>
      <c r="BG5" s="31">
        <v>43739</v>
      </c>
      <c r="BH5" s="31">
        <v>43770</v>
      </c>
      <c r="BI5" s="31">
        <v>43800</v>
      </c>
      <c r="BJ5" s="31">
        <v>43831</v>
      </c>
      <c r="BK5" s="31">
        <v>43862</v>
      </c>
      <c r="BL5" s="31">
        <v>43891</v>
      </c>
      <c r="BM5" s="31">
        <v>43922</v>
      </c>
      <c r="BN5" s="31">
        <v>43952</v>
      </c>
      <c r="BO5" s="31">
        <v>43983</v>
      </c>
      <c r="BP5" s="31">
        <v>44013</v>
      </c>
      <c r="BQ5" s="31">
        <v>44044</v>
      </c>
      <c r="BR5" s="31">
        <v>44075</v>
      </c>
      <c r="BS5" s="31">
        <v>44105</v>
      </c>
      <c r="BT5" s="31">
        <v>44136</v>
      </c>
      <c r="BU5" s="31">
        <v>44166</v>
      </c>
      <c r="BV5" s="31">
        <v>44197</v>
      </c>
      <c r="BW5" s="31">
        <v>44228</v>
      </c>
      <c r="BX5" s="31">
        <v>44256</v>
      </c>
      <c r="BY5" s="31">
        <v>44287</v>
      </c>
      <c r="BZ5" s="31">
        <v>44317</v>
      </c>
      <c r="CA5" s="31">
        <v>44348</v>
      </c>
      <c r="CB5" s="31">
        <v>44378</v>
      </c>
      <c r="CC5" s="31">
        <v>44409</v>
      </c>
      <c r="CD5" s="31">
        <v>44440</v>
      </c>
      <c r="CE5" s="31">
        <v>44470</v>
      </c>
      <c r="CF5" s="31">
        <v>44501</v>
      </c>
      <c r="CG5" s="31">
        <v>44531</v>
      </c>
      <c r="CH5" s="31">
        <v>44562</v>
      </c>
      <c r="CI5" s="31">
        <v>44593</v>
      </c>
      <c r="CJ5" s="31">
        <v>44621</v>
      </c>
      <c r="CK5" s="31">
        <v>44652</v>
      </c>
      <c r="CL5" s="31">
        <v>44682</v>
      </c>
      <c r="CM5" s="31">
        <v>44713</v>
      </c>
      <c r="CN5" s="31">
        <v>44743</v>
      </c>
      <c r="CO5" s="31">
        <v>44774</v>
      </c>
      <c r="CP5" s="31">
        <v>44805</v>
      </c>
      <c r="CQ5" s="31">
        <v>44835</v>
      </c>
      <c r="CR5" s="31">
        <v>44866</v>
      </c>
      <c r="CS5" s="31">
        <v>44896</v>
      </c>
      <c r="CT5" s="31">
        <v>44927</v>
      </c>
      <c r="CU5" s="31">
        <v>44958</v>
      </c>
      <c r="CV5" s="31">
        <v>44986</v>
      </c>
      <c r="CW5" s="31">
        <v>45017</v>
      </c>
      <c r="CX5" s="31">
        <v>45047</v>
      </c>
      <c r="CY5" s="31">
        <v>45078</v>
      </c>
      <c r="CZ5" s="31">
        <v>45108</v>
      </c>
      <c r="DA5" s="31">
        <v>45139</v>
      </c>
      <c r="DB5" s="31">
        <v>45170</v>
      </c>
      <c r="DC5" s="31">
        <v>45200</v>
      </c>
      <c r="DD5" s="31">
        <v>45231</v>
      </c>
      <c r="DE5" s="31">
        <v>45261</v>
      </c>
      <c r="DF5" s="31">
        <v>45292</v>
      </c>
      <c r="DG5" s="31">
        <v>45323</v>
      </c>
      <c r="DH5" s="31">
        <v>45352</v>
      </c>
      <c r="DI5" s="31">
        <v>45383</v>
      </c>
      <c r="DJ5" s="31">
        <v>45413</v>
      </c>
      <c r="DK5" s="31">
        <v>45444</v>
      </c>
      <c r="DL5" s="31">
        <v>45474</v>
      </c>
      <c r="DM5" s="31">
        <v>45505</v>
      </c>
      <c r="DN5" s="31">
        <v>45536</v>
      </c>
      <c r="DO5" s="31">
        <v>45566</v>
      </c>
      <c r="DP5" s="31">
        <v>45597</v>
      </c>
      <c r="DQ5" s="32">
        <v>45627</v>
      </c>
    </row>
    <row r="6" spans="1:121" s="7" customFormat="1" ht="18" customHeight="1" x14ac:dyDescent="0.3">
      <c r="A6" s="91" t="s">
        <v>49</v>
      </c>
      <c r="B6" s="92">
        <f>SUM(B7:B11)</f>
        <v>545000</v>
      </c>
      <c r="C6" s="92">
        <f t="shared" ref="C6:N6" si="0">SUM(C7:C11)</f>
        <v>545000</v>
      </c>
      <c r="D6" s="92">
        <f t="shared" si="0"/>
        <v>545000</v>
      </c>
      <c r="E6" s="92">
        <f t="shared" si="0"/>
        <v>545000</v>
      </c>
      <c r="F6" s="92">
        <f t="shared" si="0"/>
        <v>545000</v>
      </c>
      <c r="G6" s="92">
        <f t="shared" si="0"/>
        <v>545000</v>
      </c>
      <c r="H6" s="92">
        <f t="shared" si="0"/>
        <v>545000</v>
      </c>
      <c r="I6" s="92">
        <f t="shared" si="0"/>
        <v>545000</v>
      </c>
      <c r="J6" s="92">
        <f t="shared" si="0"/>
        <v>545000</v>
      </c>
      <c r="K6" s="92">
        <f t="shared" si="0"/>
        <v>545000</v>
      </c>
      <c r="L6" s="92">
        <f t="shared" si="0"/>
        <v>545000</v>
      </c>
      <c r="M6" s="92">
        <f t="shared" si="0"/>
        <v>545000</v>
      </c>
      <c r="N6" s="92">
        <f t="shared" si="0"/>
        <v>654000</v>
      </c>
      <c r="O6" s="92">
        <f t="shared" ref="O6" si="1">SUM(O7:O11)</f>
        <v>654000</v>
      </c>
      <c r="P6" s="92">
        <f t="shared" ref="P6" si="2">SUM(P7:P11)</f>
        <v>654000</v>
      </c>
      <c r="Q6" s="92">
        <f t="shared" ref="Q6" si="3">SUM(Q7:Q11)</f>
        <v>654000</v>
      </c>
      <c r="R6" s="92">
        <f t="shared" ref="R6" si="4">SUM(R7:R11)</f>
        <v>654000</v>
      </c>
      <c r="S6" s="92">
        <f t="shared" ref="S6" si="5">SUM(S7:S11)</f>
        <v>654000</v>
      </c>
      <c r="T6" s="92">
        <f t="shared" ref="T6" si="6">SUM(T7:T11)</f>
        <v>654000</v>
      </c>
      <c r="U6" s="92">
        <f t="shared" ref="U6" si="7">SUM(U7:U11)</f>
        <v>654000</v>
      </c>
      <c r="V6" s="92">
        <f t="shared" ref="V6" si="8">SUM(V7:V11)</f>
        <v>654000</v>
      </c>
      <c r="W6" s="92">
        <f t="shared" ref="W6" si="9">SUM(W7:W11)</f>
        <v>654000</v>
      </c>
      <c r="X6" s="92">
        <f t="shared" ref="X6" si="10">SUM(X7:X11)</f>
        <v>654000</v>
      </c>
      <c r="Y6" s="92">
        <f t="shared" ref="Y6" si="11">SUM(Y7:Y11)</f>
        <v>654000</v>
      </c>
      <c r="Z6" s="92">
        <f t="shared" ref="Z6" si="12">SUM(Z7:Z11)</f>
        <v>784800</v>
      </c>
      <c r="AA6" s="92">
        <f t="shared" ref="AA6" si="13">SUM(AA7:AA11)</f>
        <v>784800</v>
      </c>
      <c r="AB6" s="92">
        <f t="shared" ref="AB6" si="14">SUM(AB7:AB11)</f>
        <v>784800</v>
      </c>
      <c r="AC6" s="92">
        <f t="shared" ref="AC6" si="15">SUM(AC7:AC11)</f>
        <v>784800</v>
      </c>
      <c r="AD6" s="92">
        <f t="shared" ref="AD6" si="16">SUM(AD7:AD11)</f>
        <v>784800</v>
      </c>
      <c r="AE6" s="92">
        <f t="shared" ref="AE6" si="17">SUM(AE7:AE11)</f>
        <v>784800</v>
      </c>
      <c r="AF6" s="92">
        <f t="shared" ref="AF6" si="18">SUM(AF7:AF11)</f>
        <v>784800</v>
      </c>
      <c r="AG6" s="92">
        <f t="shared" ref="AG6" si="19">SUM(AG7:AG11)</f>
        <v>784800</v>
      </c>
      <c r="AH6" s="92">
        <f t="shared" ref="AH6" si="20">SUM(AH7:AH11)</f>
        <v>784800</v>
      </c>
      <c r="AI6" s="92">
        <f t="shared" ref="AI6" si="21">SUM(AI7:AI11)</f>
        <v>784800</v>
      </c>
      <c r="AJ6" s="92">
        <f t="shared" ref="AJ6" si="22">SUM(AJ7:AJ11)</f>
        <v>784800</v>
      </c>
      <c r="AK6" s="92">
        <f t="shared" ref="AK6" si="23">SUM(AK7:AK11)</f>
        <v>784800</v>
      </c>
      <c r="AL6" s="92">
        <f t="shared" ref="AL6" si="24">SUM(AL7:AL11)</f>
        <v>941760</v>
      </c>
      <c r="AM6" s="92">
        <f t="shared" ref="AM6" si="25">SUM(AM7:AM11)</f>
        <v>941760</v>
      </c>
      <c r="AN6" s="92">
        <f t="shared" ref="AN6" si="26">SUM(AN7:AN11)</f>
        <v>941760</v>
      </c>
      <c r="AO6" s="92">
        <f t="shared" ref="AO6" si="27">SUM(AO7:AO11)</f>
        <v>941760</v>
      </c>
      <c r="AP6" s="92">
        <f t="shared" ref="AP6" si="28">SUM(AP7:AP11)</f>
        <v>941760</v>
      </c>
      <c r="AQ6" s="92">
        <f t="shared" ref="AQ6" si="29">SUM(AQ7:AQ11)</f>
        <v>941760</v>
      </c>
      <c r="AR6" s="92">
        <f t="shared" ref="AR6" si="30">SUM(AR7:AR11)</f>
        <v>941760</v>
      </c>
      <c r="AS6" s="92">
        <f t="shared" ref="AS6" si="31">SUM(AS7:AS11)</f>
        <v>941760</v>
      </c>
      <c r="AT6" s="92">
        <f t="shared" ref="AT6" si="32">SUM(AT7:AT11)</f>
        <v>941760</v>
      </c>
      <c r="AU6" s="92">
        <f t="shared" ref="AU6" si="33">SUM(AU7:AU11)</f>
        <v>941760</v>
      </c>
      <c r="AV6" s="92">
        <f t="shared" ref="AV6" si="34">SUM(AV7:AV11)</f>
        <v>941760</v>
      </c>
      <c r="AW6" s="92">
        <f t="shared" ref="AW6" si="35">SUM(AW7:AW11)</f>
        <v>941760</v>
      </c>
      <c r="AX6" s="92">
        <f t="shared" ref="AX6" si="36">SUM(AX7:AX11)</f>
        <v>1130112</v>
      </c>
      <c r="AY6" s="92">
        <f t="shared" ref="AY6" si="37">SUM(AY7:AY11)</f>
        <v>1130112</v>
      </c>
      <c r="AZ6" s="92">
        <f t="shared" ref="AZ6" si="38">SUM(AZ7:AZ11)</f>
        <v>1130112</v>
      </c>
      <c r="BA6" s="92">
        <f t="shared" ref="BA6" si="39">SUM(BA7:BA11)</f>
        <v>1130112</v>
      </c>
      <c r="BB6" s="92">
        <f t="shared" ref="BB6" si="40">SUM(BB7:BB11)</f>
        <v>1130112</v>
      </c>
      <c r="BC6" s="92">
        <f t="shared" ref="BC6" si="41">SUM(BC7:BC11)</f>
        <v>1130112</v>
      </c>
      <c r="BD6" s="92">
        <f t="shared" ref="BD6" si="42">SUM(BD7:BD11)</f>
        <v>1130112</v>
      </c>
      <c r="BE6" s="92">
        <f t="shared" ref="BE6" si="43">SUM(BE7:BE11)</f>
        <v>1130112</v>
      </c>
      <c r="BF6" s="92">
        <f t="shared" ref="BF6" si="44">SUM(BF7:BF11)</f>
        <v>1130112</v>
      </c>
      <c r="BG6" s="92">
        <f t="shared" ref="BG6" si="45">SUM(BG7:BG11)</f>
        <v>1130112</v>
      </c>
      <c r="BH6" s="92">
        <f t="shared" ref="BH6" si="46">SUM(BH7:BH11)</f>
        <v>1130112</v>
      </c>
      <c r="BI6" s="92">
        <f t="shared" ref="BI6" si="47">SUM(BI7:BI11)</f>
        <v>1130112</v>
      </c>
      <c r="BJ6" s="92">
        <f t="shared" ref="BJ6" si="48">SUM(BJ7:BJ11)</f>
        <v>1356134.3999999999</v>
      </c>
      <c r="BK6" s="92">
        <f t="shared" ref="BK6" si="49">SUM(BK7:BK11)</f>
        <v>1356134.3999999999</v>
      </c>
      <c r="BL6" s="92">
        <f t="shared" ref="BL6" si="50">SUM(BL7:BL11)</f>
        <v>1356134.3999999999</v>
      </c>
      <c r="BM6" s="92">
        <f t="shared" ref="BM6" si="51">SUM(BM7:BM11)</f>
        <v>1356134.3999999999</v>
      </c>
      <c r="BN6" s="92">
        <f t="shared" ref="BN6" si="52">SUM(BN7:BN11)</f>
        <v>1356134.3999999999</v>
      </c>
      <c r="BO6" s="92">
        <f t="shared" ref="BO6" si="53">SUM(BO7:BO11)</f>
        <v>1356134.3999999999</v>
      </c>
      <c r="BP6" s="92">
        <f t="shared" ref="BP6" si="54">SUM(BP7:BP11)</f>
        <v>1356134.3999999999</v>
      </c>
      <c r="BQ6" s="92">
        <f t="shared" ref="BQ6" si="55">SUM(BQ7:BQ11)</f>
        <v>1356134.3999999999</v>
      </c>
      <c r="BR6" s="92">
        <f t="shared" ref="BR6" si="56">SUM(BR7:BR11)</f>
        <v>1356134.3999999999</v>
      </c>
      <c r="BS6" s="92">
        <f t="shared" ref="BS6" si="57">SUM(BS7:BS11)</f>
        <v>1356134.3999999999</v>
      </c>
      <c r="BT6" s="92">
        <f t="shared" ref="BT6" si="58">SUM(BT7:BT11)</f>
        <v>1356134.3999999999</v>
      </c>
      <c r="BU6" s="92">
        <f t="shared" ref="BU6" si="59">SUM(BU7:BU11)</f>
        <v>1356134.3999999999</v>
      </c>
      <c r="BV6" s="92">
        <f t="shared" ref="BV6" si="60">SUM(BV7:BV11)</f>
        <v>1627361.2799999998</v>
      </c>
      <c r="BW6" s="92">
        <f t="shared" ref="BW6" si="61">SUM(BW7:BW11)</f>
        <v>1627361.2799999998</v>
      </c>
      <c r="BX6" s="92">
        <f t="shared" ref="BX6" si="62">SUM(BX7:BX11)</f>
        <v>1627361.2799999998</v>
      </c>
      <c r="BY6" s="92">
        <f t="shared" ref="BY6" si="63">SUM(BY7:BY11)</f>
        <v>1627361.2799999998</v>
      </c>
      <c r="BZ6" s="92">
        <f t="shared" ref="BZ6" si="64">SUM(BZ7:BZ11)</f>
        <v>1627361.2799999998</v>
      </c>
      <c r="CA6" s="92">
        <f t="shared" ref="CA6" si="65">SUM(CA7:CA11)</f>
        <v>1627361.2799999998</v>
      </c>
      <c r="CB6" s="92">
        <f t="shared" ref="CB6" si="66">SUM(CB7:CB11)</f>
        <v>1627361.2799999998</v>
      </c>
      <c r="CC6" s="92">
        <f t="shared" ref="CC6" si="67">SUM(CC7:CC11)</f>
        <v>1627361.2799999998</v>
      </c>
      <c r="CD6" s="92">
        <f t="shared" ref="CD6" si="68">SUM(CD7:CD11)</f>
        <v>1627361.2799999998</v>
      </c>
      <c r="CE6" s="92">
        <f t="shared" ref="CE6" si="69">SUM(CE7:CE11)</f>
        <v>1627361.2799999998</v>
      </c>
      <c r="CF6" s="92">
        <f t="shared" ref="CF6" si="70">SUM(CF7:CF11)</f>
        <v>1627361.2799999998</v>
      </c>
      <c r="CG6" s="92">
        <f t="shared" ref="CG6" si="71">SUM(CG7:CG11)</f>
        <v>1627361.2799999998</v>
      </c>
      <c r="CH6" s="92">
        <f t="shared" ref="CH6" si="72">SUM(CH7:CH11)</f>
        <v>1952833.5359999998</v>
      </c>
      <c r="CI6" s="92">
        <f t="shared" ref="CI6" si="73">SUM(CI7:CI11)</f>
        <v>1952833.5359999998</v>
      </c>
      <c r="CJ6" s="92">
        <f t="shared" ref="CJ6" si="74">SUM(CJ7:CJ11)</f>
        <v>1952833.5359999998</v>
      </c>
      <c r="CK6" s="92">
        <f t="shared" ref="CK6" si="75">SUM(CK7:CK11)</f>
        <v>1952833.5359999998</v>
      </c>
      <c r="CL6" s="92">
        <f t="shared" ref="CL6" si="76">SUM(CL7:CL11)</f>
        <v>1952833.5359999998</v>
      </c>
      <c r="CM6" s="92">
        <f t="shared" ref="CM6" si="77">SUM(CM7:CM11)</f>
        <v>1952833.5359999998</v>
      </c>
      <c r="CN6" s="92">
        <f t="shared" ref="CN6" si="78">SUM(CN7:CN11)</f>
        <v>1952833.5359999998</v>
      </c>
      <c r="CO6" s="92">
        <f t="shared" ref="CO6" si="79">SUM(CO7:CO11)</f>
        <v>1952833.5359999998</v>
      </c>
      <c r="CP6" s="92">
        <f t="shared" ref="CP6" si="80">SUM(CP7:CP11)</f>
        <v>1952833.5359999998</v>
      </c>
      <c r="CQ6" s="92">
        <f t="shared" ref="CQ6" si="81">SUM(CQ7:CQ11)</f>
        <v>1952833.5359999998</v>
      </c>
      <c r="CR6" s="92">
        <f t="shared" ref="CR6" si="82">SUM(CR7:CR11)</f>
        <v>1952833.5359999998</v>
      </c>
      <c r="CS6" s="92">
        <f t="shared" ref="CS6" si="83">SUM(CS7:CS11)</f>
        <v>1952833.5359999998</v>
      </c>
      <c r="CT6" s="92">
        <f t="shared" ref="CT6" si="84">SUM(CT7:CT11)</f>
        <v>2343400.2431999994</v>
      </c>
      <c r="CU6" s="92">
        <f t="shared" ref="CU6" si="85">SUM(CU7:CU11)</f>
        <v>2343400.2431999994</v>
      </c>
      <c r="CV6" s="92">
        <f t="shared" ref="CV6" si="86">SUM(CV7:CV11)</f>
        <v>2343400.2431999994</v>
      </c>
      <c r="CW6" s="92">
        <f t="shared" ref="CW6" si="87">SUM(CW7:CW11)</f>
        <v>2343400.2431999994</v>
      </c>
      <c r="CX6" s="92">
        <f t="shared" ref="CX6" si="88">SUM(CX7:CX11)</f>
        <v>2343400.2431999994</v>
      </c>
      <c r="CY6" s="92">
        <f t="shared" ref="CY6" si="89">SUM(CY7:CY11)</f>
        <v>2343400.2431999994</v>
      </c>
      <c r="CZ6" s="92">
        <f t="shared" ref="CZ6" si="90">SUM(CZ7:CZ11)</f>
        <v>2343400.2431999994</v>
      </c>
      <c r="DA6" s="92">
        <f t="shared" ref="DA6" si="91">SUM(DA7:DA11)</f>
        <v>2343400.2431999994</v>
      </c>
      <c r="DB6" s="92">
        <f t="shared" ref="DB6" si="92">SUM(DB7:DB11)</f>
        <v>2343400.2431999994</v>
      </c>
      <c r="DC6" s="92">
        <f t="shared" ref="DC6" si="93">SUM(DC7:DC11)</f>
        <v>2343400.2431999994</v>
      </c>
      <c r="DD6" s="92">
        <f t="shared" ref="DD6" si="94">SUM(DD7:DD11)</f>
        <v>2343400.2431999994</v>
      </c>
      <c r="DE6" s="92">
        <f t="shared" ref="DE6" si="95">SUM(DE7:DE11)</f>
        <v>2343400.2431999994</v>
      </c>
      <c r="DF6" s="92">
        <f t="shared" ref="DF6" si="96">SUM(DF7:DF11)</f>
        <v>2812080.2918400001</v>
      </c>
      <c r="DG6" s="92">
        <f t="shared" ref="DG6" si="97">SUM(DG7:DG11)</f>
        <v>2812080.2918400001</v>
      </c>
      <c r="DH6" s="92">
        <f t="shared" ref="DH6" si="98">SUM(DH7:DH11)</f>
        <v>2812080.2918400001</v>
      </c>
      <c r="DI6" s="92">
        <f t="shared" ref="DI6" si="99">SUM(DI7:DI11)</f>
        <v>2812080.2918400001</v>
      </c>
      <c r="DJ6" s="92">
        <f t="shared" ref="DJ6" si="100">SUM(DJ7:DJ11)</f>
        <v>2812080.2918400001</v>
      </c>
      <c r="DK6" s="92">
        <f t="shared" ref="DK6" si="101">SUM(DK7:DK11)</f>
        <v>2812080.2918400001</v>
      </c>
      <c r="DL6" s="92">
        <f t="shared" ref="DL6" si="102">SUM(DL7:DL11)</f>
        <v>2812080.2918400001</v>
      </c>
      <c r="DM6" s="92">
        <f t="shared" ref="DM6" si="103">SUM(DM7:DM11)</f>
        <v>2812080.2918400001</v>
      </c>
      <c r="DN6" s="92">
        <f t="shared" ref="DN6" si="104">SUM(DN7:DN11)</f>
        <v>2812080.2918400001</v>
      </c>
      <c r="DO6" s="92">
        <f t="shared" ref="DO6" si="105">SUM(DO7:DO11)</f>
        <v>2812080.2918400001</v>
      </c>
      <c r="DP6" s="92">
        <f t="shared" ref="DP6" si="106">SUM(DP7:DP11)</f>
        <v>2812080.2918400001</v>
      </c>
      <c r="DQ6" s="93">
        <f t="shared" ref="DQ6" si="107">SUM(DQ7:DQ11)</f>
        <v>2812080.2918400001</v>
      </c>
    </row>
    <row r="7" spans="1:121" ht="18" customHeight="1" x14ac:dyDescent="0.3">
      <c r="A7" s="94" t="s">
        <v>50</v>
      </c>
      <c r="B7" s="95">
        <v>200000</v>
      </c>
      <c r="C7" s="95">
        <f>B7</f>
        <v>200000</v>
      </c>
      <c r="D7" s="95">
        <f t="shared" ref="D7:M7" si="108">C7</f>
        <v>200000</v>
      </c>
      <c r="E7" s="95">
        <f t="shared" si="108"/>
        <v>200000</v>
      </c>
      <c r="F7" s="95">
        <f t="shared" si="108"/>
        <v>200000</v>
      </c>
      <c r="G7" s="95">
        <f t="shared" si="108"/>
        <v>200000</v>
      </c>
      <c r="H7" s="95">
        <f t="shared" si="108"/>
        <v>200000</v>
      </c>
      <c r="I7" s="95">
        <f t="shared" si="108"/>
        <v>200000</v>
      </c>
      <c r="J7" s="95">
        <f t="shared" si="108"/>
        <v>200000</v>
      </c>
      <c r="K7" s="95">
        <f t="shared" si="108"/>
        <v>200000</v>
      </c>
      <c r="L7" s="95">
        <f t="shared" si="108"/>
        <v>200000</v>
      </c>
      <c r="M7" s="95">
        <f t="shared" si="108"/>
        <v>200000</v>
      </c>
      <c r="N7" s="95">
        <f t="shared" ref="N7:W11" si="109">B7*(1+годовойтемп)</f>
        <v>240000</v>
      </c>
      <c r="O7" s="95">
        <f t="shared" si="109"/>
        <v>240000</v>
      </c>
      <c r="P7" s="95">
        <f t="shared" si="109"/>
        <v>240000</v>
      </c>
      <c r="Q7" s="95">
        <f t="shared" si="109"/>
        <v>240000</v>
      </c>
      <c r="R7" s="95">
        <f t="shared" si="109"/>
        <v>240000</v>
      </c>
      <c r="S7" s="95">
        <f t="shared" si="109"/>
        <v>240000</v>
      </c>
      <c r="T7" s="95">
        <f t="shared" si="109"/>
        <v>240000</v>
      </c>
      <c r="U7" s="95">
        <f t="shared" si="109"/>
        <v>240000</v>
      </c>
      <c r="V7" s="95">
        <f t="shared" si="109"/>
        <v>240000</v>
      </c>
      <c r="W7" s="95">
        <f t="shared" si="109"/>
        <v>240000</v>
      </c>
      <c r="X7" s="95">
        <f t="shared" ref="X7:AG11" si="110">L7*(1+годовойтемп)</f>
        <v>240000</v>
      </c>
      <c r="Y7" s="95">
        <f t="shared" si="110"/>
        <v>240000</v>
      </c>
      <c r="Z7" s="95">
        <f t="shared" si="110"/>
        <v>288000</v>
      </c>
      <c r="AA7" s="95">
        <f t="shared" si="110"/>
        <v>288000</v>
      </c>
      <c r="AB7" s="95">
        <f t="shared" si="110"/>
        <v>288000</v>
      </c>
      <c r="AC7" s="95">
        <f t="shared" si="110"/>
        <v>288000</v>
      </c>
      <c r="AD7" s="95">
        <f t="shared" si="110"/>
        <v>288000</v>
      </c>
      <c r="AE7" s="95">
        <f t="shared" si="110"/>
        <v>288000</v>
      </c>
      <c r="AF7" s="95">
        <f t="shared" si="110"/>
        <v>288000</v>
      </c>
      <c r="AG7" s="95">
        <f t="shared" si="110"/>
        <v>288000</v>
      </c>
      <c r="AH7" s="95">
        <f t="shared" ref="AH7:AQ11" si="111">V7*(1+годовойтемп)</f>
        <v>288000</v>
      </c>
      <c r="AI7" s="95">
        <f t="shared" si="111"/>
        <v>288000</v>
      </c>
      <c r="AJ7" s="95">
        <f t="shared" si="111"/>
        <v>288000</v>
      </c>
      <c r="AK7" s="95">
        <f t="shared" si="111"/>
        <v>288000</v>
      </c>
      <c r="AL7" s="95">
        <f t="shared" si="111"/>
        <v>345600</v>
      </c>
      <c r="AM7" s="95">
        <f t="shared" si="111"/>
        <v>345600</v>
      </c>
      <c r="AN7" s="95">
        <f t="shared" si="111"/>
        <v>345600</v>
      </c>
      <c r="AO7" s="95">
        <f t="shared" si="111"/>
        <v>345600</v>
      </c>
      <c r="AP7" s="95">
        <f t="shared" si="111"/>
        <v>345600</v>
      </c>
      <c r="AQ7" s="95">
        <f t="shared" si="111"/>
        <v>345600</v>
      </c>
      <c r="AR7" s="95">
        <f t="shared" ref="AR7:BA11" si="112">AF7*(1+годовойтемп)</f>
        <v>345600</v>
      </c>
      <c r="AS7" s="95">
        <f t="shared" si="112"/>
        <v>345600</v>
      </c>
      <c r="AT7" s="95">
        <f t="shared" si="112"/>
        <v>345600</v>
      </c>
      <c r="AU7" s="95">
        <f t="shared" si="112"/>
        <v>345600</v>
      </c>
      <c r="AV7" s="95">
        <f t="shared" si="112"/>
        <v>345600</v>
      </c>
      <c r="AW7" s="95">
        <f t="shared" si="112"/>
        <v>345600</v>
      </c>
      <c r="AX7" s="95">
        <f t="shared" si="112"/>
        <v>414720</v>
      </c>
      <c r="AY7" s="95">
        <f t="shared" si="112"/>
        <v>414720</v>
      </c>
      <c r="AZ7" s="95">
        <f t="shared" si="112"/>
        <v>414720</v>
      </c>
      <c r="BA7" s="95">
        <f t="shared" si="112"/>
        <v>414720</v>
      </c>
      <c r="BB7" s="95">
        <f t="shared" ref="BB7:BK11" si="113">AP7*(1+годовойтемп)</f>
        <v>414720</v>
      </c>
      <c r="BC7" s="95">
        <f t="shared" si="113"/>
        <v>414720</v>
      </c>
      <c r="BD7" s="95">
        <f t="shared" si="113"/>
        <v>414720</v>
      </c>
      <c r="BE7" s="95">
        <f t="shared" si="113"/>
        <v>414720</v>
      </c>
      <c r="BF7" s="95">
        <f t="shared" si="113"/>
        <v>414720</v>
      </c>
      <c r="BG7" s="95">
        <f t="shared" si="113"/>
        <v>414720</v>
      </c>
      <c r="BH7" s="95">
        <f t="shared" si="113"/>
        <v>414720</v>
      </c>
      <c r="BI7" s="95">
        <f t="shared" si="113"/>
        <v>414720</v>
      </c>
      <c r="BJ7" s="95">
        <f t="shared" si="113"/>
        <v>497664</v>
      </c>
      <c r="BK7" s="95">
        <f t="shared" si="113"/>
        <v>497664</v>
      </c>
      <c r="BL7" s="95">
        <f t="shared" ref="BL7:BU11" si="114">AZ7*(1+годовойтемп)</f>
        <v>497664</v>
      </c>
      <c r="BM7" s="95">
        <f t="shared" si="114"/>
        <v>497664</v>
      </c>
      <c r="BN7" s="95">
        <f t="shared" si="114"/>
        <v>497664</v>
      </c>
      <c r="BO7" s="95">
        <f t="shared" si="114"/>
        <v>497664</v>
      </c>
      <c r="BP7" s="95">
        <f t="shared" si="114"/>
        <v>497664</v>
      </c>
      <c r="BQ7" s="95">
        <f t="shared" si="114"/>
        <v>497664</v>
      </c>
      <c r="BR7" s="95">
        <f t="shared" si="114"/>
        <v>497664</v>
      </c>
      <c r="BS7" s="95">
        <f t="shared" si="114"/>
        <v>497664</v>
      </c>
      <c r="BT7" s="95">
        <f t="shared" si="114"/>
        <v>497664</v>
      </c>
      <c r="BU7" s="95">
        <f t="shared" si="114"/>
        <v>497664</v>
      </c>
      <c r="BV7" s="95">
        <f t="shared" ref="BV7:CE11" si="115">BJ7*(1+годовойтемп)</f>
        <v>597196.79999999993</v>
      </c>
      <c r="BW7" s="95">
        <f t="shared" si="115"/>
        <v>597196.79999999993</v>
      </c>
      <c r="BX7" s="95">
        <f t="shared" si="115"/>
        <v>597196.79999999993</v>
      </c>
      <c r="BY7" s="95">
        <f t="shared" si="115"/>
        <v>597196.79999999993</v>
      </c>
      <c r="BZ7" s="95">
        <f t="shared" si="115"/>
        <v>597196.79999999993</v>
      </c>
      <c r="CA7" s="95">
        <f t="shared" si="115"/>
        <v>597196.79999999993</v>
      </c>
      <c r="CB7" s="95">
        <f t="shared" si="115"/>
        <v>597196.79999999993</v>
      </c>
      <c r="CC7" s="95">
        <f t="shared" si="115"/>
        <v>597196.79999999993</v>
      </c>
      <c r="CD7" s="95">
        <f t="shared" si="115"/>
        <v>597196.79999999993</v>
      </c>
      <c r="CE7" s="95">
        <f t="shared" si="115"/>
        <v>597196.79999999993</v>
      </c>
      <c r="CF7" s="95">
        <f t="shared" ref="CF7:CO11" si="116">BT7*(1+годовойтемп)</f>
        <v>597196.79999999993</v>
      </c>
      <c r="CG7" s="95">
        <f t="shared" si="116"/>
        <v>597196.79999999993</v>
      </c>
      <c r="CH7" s="95">
        <f t="shared" si="116"/>
        <v>716636.15999999992</v>
      </c>
      <c r="CI7" s="95">
        <f t="shared" si="116"/>
        <v>716636.15999999992</v>
      </c>
      <c r="CJ7" s="95">
        <f t="shared" si="116"/>
        <v>716636.15999999992</v>
      </c>
      <c r="CK7" s="95">
        <f t="shared" si="116"/>
        <v>716636.15999999992</v>
      </c>
      <c r="CL7" s="95">
        <f t="shared" si="116"/>
        <v>716636.15999999992</v>
      </c>
      <c r="CM7" s="95">
        <f t="shared" si="116"/>
        <v>716636.15999999992</v>
      </c>
      <c r="CN7" s="95">
        <f t="shared" si="116"/>
        <v>716636.15999999992</v>
      </c>
      <c r="CO7" s="95">
        <f t="shared" si="116"/>
        <v>716636.15999999992</v>
      </c>
      <c r="CP7" s="95">
        <f t="shared" ref="CP7:CY11" si="117">CD7*(1+годовойтемп)</f>
        <v>716636.15999999992</v>
      </c>
      <c r="CQ7" s="95">
        <f t="shared" si="117"/>
        <v>716636.15999999992</v>
      </c>
      <c r="CR7" s="95">
        <f t="shared" si="117"/>
        <v>716636.15999999992</v>
      </c>
      <c r="CS7" s="95">
        <f t="shared" si="117"/>
        <v>716636.15999999992</v>
      </c>
      <c r="CT7" s="95">
        <f t="shared" si="117"/>
        <v>859963.39199999988</v>
      </c>
      <c r="CU7" s="95">
        <f t="shared" si="117"/>
        <v>859963.39199999988</v>
      </c>
      <c r="CV7" s="95">
        <f t="shared" si="117"/>
        <v>859963.39199999988</v>
      </c>
      <c r="CW7" s="95">
        <f t="shared" si="117"/>
        <v>859963.39199999988</v>
      </c>
      <c r="CX7" s="95">
        <f t="shared" si="117"/>
        <v>859963.39199999988</v>
      </c>
      <c r="CY7" s="95">
        <f t="shared" si="117"/>
        <v>859963.39199999988</v>
      </c>
      <c r="CZ7" s="95">
        <f t="shared" ref="CZ7:DI11" si="118">CN7*(1+годовойтемп)</f>
        <v>859963.39199999988</v>
      </c>
      <c r="DA7" s="95">
        <f t="shared" si="118"/>
        <v>859963.39199999988</v>
      </c>
      <c r="DB7" s="95">
        <f t="shared" si="118"/>
        <v>859963.39199999988</v>
      </c>
      <c r="DC7" s="95">
        <f t="shared" si="118"/>
        <v>859963.39199999988</v>
      </c>
      <c r="DD7" s="95">
        <f t="shared" si="118"/>
        <v>859963.39199999988</v>
      </c>
      <c r="DE7" s="95">
        <f t="shared" si="118"/>
        <v>859963.39199999988</v>
      </c>
      <c r="DF7" s="95">
        <f t="shared" si="118"/>
        <v>1031956.0703999999</v>
      </c>
      <c r="DG7" s="95">
        <f t="shared" si="118"/>
        <v>1031956.0703999999</v>
      </c>
      <c r="DH7" s="95">
        <f t="shared" si="118"/>
        <v>1031956.0703999999</v>
      </c>
      <c r="DI7" s="95">
        <f t="shared" si="118"/>
        <v>1031956.0703999999</v>
      </c>
      <c r="DJ7" s="95">
        <f t="shared" ref="DJ7:DQ11" si="119">CX7*(1+годовойтемп)</f>
        <v>1031956.0703999999</v>
      </c>
      <c r="DK7" s="95">
        <f t="shared" si="119"/>
        <v>1031956.0703999999</v>
      </c>
      <c r="DL7" s="95">
        <f t="shared" si="119"/>
        <v>1031956.0703999999</v>
      </c>
      <c r="DM7" s="95">
        <f t="shared" si="119"/>
        <v>1031956.0703999999</v>
      </c>
      <c r="DN7" s="95">
        <f t="shared" si="119"/>
        <v>1031956.0703999999</v>
      </c>
      <c r="DO7" s="95">
        <f t="shared" si="119"/>
        <v>1031956.0703999999</v>
      </c>
      <c r="DP7" s="95">
        <f t="shared" si="119"/>
        <v>1031956.0703999999</v>
      </c>
      <c r="DQ7" s="96">
        <f t="shared" si="119"/>
        <v>1031956.0703999999</v>
      </c>
    </row>
    <row r="8" spans="1:121" ht="18" customHeight="1" x14ac:dyDescent="0.3">
      <c r="A8" s="94" t="s">
        <v>51</v>
      </c>
      <c r="B8" s="95">
        <v>100000</v>
      </c>
      <c r="C8" s="95">
        <f t="shared" ref="C8:M8" si="120">B8</f>
        <v>100000</v>
      </c>
      <c r="D8" s="95">
        <f t="shared" si="120"/>
        <v>100000</v>
      </c>
      <c r="E8" s="95">
        <f t="shared" si="120"/>
        <v>100000</v>
      </c>
      <c r="F8" s="95">
        <f t="shared" si="120"/>
        <v>100000</v>
      </c>
      <c r="G8" s="95">
        <f t="shared" si="120"/>
        <v>100000</v>
      </c>
      <c r="H8" s="95">
        <f t="shared" si="120"/>
        <v>100000</v>
      </c>
      <c r="I8" s="95">
        <f t="shared" si="120"/>
        <v>100000</v>
      </c>
      <c r="J8" s="95">
        <f t="shared" si="120"/>
        <v>100000</v>
      </c>
      <c r="K8" s="95">
        <f t="shared" si="120"/>
        <v>100000</v>
      </c>
      <c r="L8" s="95">
        <f t="shared" si="120"/>
        <v>100000</v>
      </c>
      <c r="M8" s="95">
        <f t="shared" si="120"/>
        <v>100000</v>
      </c>
      <c r="N8" s="95">
        <f t="shared" si="109"/>
        <v>120000</v>
      </c>
      <c r="O8" s="95">
        <f t="shared" si="109"/>
        <v>120000</v>
      </c>
      <c r="P8" s="95">
        <f t="shared" si="109"/>
        <v>120000</v>
      </c>
      <c r="Q8" s="95">
        <f t="shared" si="109"/>
        <v>120000</v>
      </c>
      <c r="R8" s="95">
        <f t="shared" si="109"/>
        <v>120000</v>
      </c>
      <c r="S8" s="95">
        <f t="shared" si="109"/>
        <v>120000</v>
      </c>
      <c r="T8" s="95">
        <f t="shared" si="109"/>
        <v>120000</v>
      </c>
      <c r="U8" s="95">
        <f t="shared" si="109"/>
        <v>120000</v>
      </c>
      <c r="V8" s="95">
        <f t="shared" si="109"/>
        <v>120000</v>
      </c>
      <c r="W8" s="95">
        <f t="shared" si="109"/>
        <v>120000</v>
      </c>
      <c r="X8" s="95">
        <f t="shared" si="110"/>
        <v>120000</v>
      </c>
      <c r="Y8" s="95">
        <f t="shared" si="110"/>
        <v>120000</v>
      </c>
      <c r="Z8" s="95">
        <f t="shared" si="110"/>
        <v>144000</v>
      </c>
      <c r="AA8" s="95">
        <f t="shared" si="110"/>
        <v>144000</v>
      </c>
      <c r="AB8" s="95">
        <f t="shared" si="110"/>
        <v>144000</v>
      </c>
      <c r="AC8" s="95">
        <f t="shared" si="110"/>
        <v>144000</v>
      </c>
      <c r="AD8" s="95">
        <f t="shared" si="110"/>
        <v>144000</v>
      </c>
      <c r="AE8" s="95">
        <f t="shared" si="110"/>
        <v>144000</v>
      </c>
      <c r="AF8" s="95">
        <f t="shared" si="110"/>
        <v>144000</v>
      </c>
      <c r="AG8" s="95">
        <f t="shared" si="110"/>
        <v>144000</v>
      </c>
      <c r="AH8" s="95">
        <f t="shared" si="111"/>
        <v>144000</v>
      </c>
      <c r="AI8" s="95">
        <f t="shared" si="111"/>
        <v>144000</v>
      </c>
      <c r="AJ8" s="95">
        <f t="shared" si="111"/>
        <v>144000</v>
      </c>
      <c r="AK8" s="95">
        <f t="shared" si="111"/>
        <v>144000</v>
      </c>
      <c r="AL8" s="95">
        <f t="shared" si="111"/>
        <v>172800</v>
      </c>
      <c r="AM8" s="95">
        <f t="shared" si="111"/>
        <v>172800</v>
      </c>
      <c r="AN8" s="95">
        <f t="shared" si="111"/>
        <v>172800</v>
      </c>
      <c r="AO8" s="95">
        <f t="shared" si="111"/>
        <v>172800</v>
      </c>
      <c r="AP8" s="95">
        <f t="shared" si="111"/>
        <v>172800</v>
      </c>
      <c r="AQ8" s="95">
        <f t="shared" si="111"/>
        <v>172800</v>
      </c>
      <c r="AR8" s="95">
        <f t="shared" si="112"/>
        <v>172800</v>
      </c>
      <c r="AS8" s="95">
        <f t="shared" si="112"/>
        <v>172800</v>
      </c>
      <c r="AT8" s="95">
        <f t="shared" si="112"/>
        <v>172800</v>
      </c>
      <c r="AU8" s="95">
        <f t="shared" si="112"/>
        <v>172800</v>
      </c>
      <c r="AV8" s="95">
        <f t="shared" si="112"/>
        <v>172800</v>
      </c>
      <c r="AW8" s="95">
        <f t="shared" si="112"/>
        <v>172800</v>
      </c>
      <c r="AX8" s="95">
        <f t="shared" si="112"/>
        <v>207360</v>
      </c>
      <c r="AY8" s="95">
        <f t="shared" si="112"/>
        <v>207360</v>
      </c>
      <c r="AZ8" s="95">
        <f t="shared" si="112"/>
        <v>207360</v>
      </c>
      <c r="BA8" s="95">
        <f t="shared" si="112"/>
        <v>207360</v>
      </c>
      <c r="BB8" s="95">
        <f t="shared" si="113"/>
        <v>207360</v>
      </c>
      <c r="BC8" s="95">
        <f t="shared" si="113"/>
        <v>207360</v>
      </c>
      <c r="BD8" s="95">
        <f t="shared" si="113"/>
        <v>207360</v>
      </c>
      <c r="BE8" s="95">
        <f t="shared" si="113"/>
        <v>207360</v>
      </c>
      <c r="BF8" s="95">
        <f t="shared" si="113"/>
        <v>207360</v>
      </c>
      <c r="BG8" s="95">
        <f t="shared" si="113"/>
        <v>207360</v>
      </c>
      <c r="BH8" s="95">
        <f t="shared" si="113"/>
        <v>207360</v>
      </c>
      <c r="BI8" s="95">
        <f t="shared" si="113"/>
        <v>207360</v>
      </c>
      <c r="BJ8" s="95">
        <f t="shared" si="113"/>
        <v>248832</v>
      </c>
      <c r="BK8" s="95">
        <f t="shared" si="113"/>
        <v>248832</v>
      </c>
      <c r="BL8" s="95">
        <f t="shared" si="114"/>
        <v>248832</v>
      </c>
      <c r="BM8" s="95">
        <f t="shared" si="114"/>
        <v>248832</v>
      </c>
      <c r="BN8" s="95">
        <f t="shared" si="114"/>
        <v>248832</v>
      </c>
      <c r="BO8" s="95">
        <f t="shared" si="114"/>
        <v>248832</v>
      </c>
      <c r="BP8" s="95">
        <f t="shared" si="114"/>
        <v>248832</v>
      </c>
      <c r="BQ8" s="95">
        <f t="shared" si="114"/>
        <v>248832</v>
      </c>
      <c r="BR8" s="95">
        <f t="shared" si="114"/>
        <v>248832</v>
      </c>
      <c r="BS8" s="95">
        <f t="shared" si="114"/>
        <v>248832</v>
      </c>
      <c r="BT8" s="95">
        <f t="shared" si="114"/>
        <v>248832</v>
      </c>
      <c r="BU8" s="95">
        <f t="shared" si="114"/>
        <v>248832</v>
      </c>
      <c r="BV8" s="95">
        <f t="shared" si="115"/>
        <v>298598.39999999997</v>
      </c>
      <c r="BW8" s="95">
        <f t="shared" si="115"/>
        <v>298598.39999999997</v>
      </c>
      <c r="BX8" s="95">
        <f t="shared" si="115"/>
        <v>298598.39999999997</v>
      </c>
      <c r="BY8" s="95">
        <f t="shared" si="115"/>
        <v>298598.39999999997</v>
      </c>
      <c r="BZ8" s="95">
        <f t="shared" si="115"/>
        <v>298598.39999999997</v>
      </c>
      <c r="CA8" s="95">
        <f t="shared" si="115"/>
        <v>298598.39999999997</v>
      </c>
      <c r="CB8" s="95">
        <f t="shared" si="115"/>
        <v>298598.39999999997</v>
      </c>
      <c r="CC8" s="95">
        <f t="shared" si="115"/>
        <v>298598.39999999997</v>
      </c>
      <c r="CD8" s="95">
        <f t="shared" si="115"/>
        <v>298598.39999999997</v>
      </c>
      <c r="CE8" s="95">
        <f t="shared" si="115"/>
        <v>298598.39999999997</v>
      </c>
      <c r="CF8" s="95">
        <f t="shared" si="116"/>
        <v>298598.39999999997</v>
      </c>
      <c r="CG8" s="95">
        <f t="shared" si="116"/>
        <v>298598.39999999997</v>
      </c>
      <c r="CH8" s="95">
        <f t="shared" si="116"/>
        <v>358318.07999999996</v>
      </c>
      <c r="CI8" s="95">
        <f t="shared" si="116"/>
        <v>358318.07999999996</v>
      </c>
      <c r="CJ8" s="95">
        <f t="shared" si="116"/>
        <v>358318.07999999996</v>
      </c>
      <c r="CK8" s="95">
        <f t="shared" si="116"/>
        <v>358318.07999999996</v>
      </c>
      <c r="CL8" s="95">
        <f t="shared" si="116"/>
        <v>358318.07999999996</v>
      </c>
      <c r="CM8" s="95">
        <f t="shared" si="116"/>
        <v>358318.07999999996</v>
      </c>
      <c r="CN8" s="95">
        <f t="shared" si="116"/>
        <v>358318.07999999996</v>
      </c>
      <c r="CO8" s="95">
        <f t="shared" si="116"/>
        <v>358318.07999999996</v>
      </c>
      <c r="CP8" s="95">
        <f t="shared" si="117"/>
        <v>358318.07999999996</v>
      </c>
      <c r="CQ8" s="95">
        <f t="shared" si="117"/>
        <v>358318.07999999996</v>
      </c>
      <c r="CR8" s="95">
        <f t="shared" si="117"/>
        <v>358318.07999999996</v>
      </c>
      <c r="CS8" s="95">
        <f t="shared" si="117"/>
        <v>358318.07999999996</v>
      </c>
      <c r="CT8" s="95">
        <f t="shared" si="117"/>
        <v>429981.69599999994</v>
      </c>
      <c r="CU8" s="95">
        <f t="shared" si="117"/>
        <v>429981.69599999994</v>
      </c>
      <c r="CV8" s="95">
        <f t="shared" si="117"/>
        <v>429981.69599999994</v>
      </c>
      <c r="CW8" s="95">
        <f t="shared" si="117"/>
        <v>429981.69599999994</v>
      </c>
      <c r="CX8" s="95">
        <f t="shared" si="117"/>
        <v>429981.69599999994</v>
      </c>
      <c r="CY8" s="95">
        <f t="shared" si="117"/>
        <v>429981.69599999994</v>
      </c>
      <c r="CZ8" s="95">
        <f t="shared" si="118"/>
        <v>429981.69599999994</v>
      </c>
      <c r="DA8" s="95">
        <f t="shared" si="118"/>
        <v>429981.69599999994</v>
      </c>
      <c r="DB8" s="95">
        <f t="shared" si="118"/>
        <v>429981.69599999994</v>
      </c>
      <c r="DC8" s="95">
        <f t="shared" si="118"/>
        <v>429981.69599999994</v>
      </c>
      <c r="DD8" s="95">
        <f t="shared" si="118"/>
        <v>429981.69599999994</v>
      </c>
      <c r="DE8" s="95">
        <f t="shared" si="118"/>
        <v>429981.69599999994</v>
      </c>
      <c r="DF8" s="95">
        <f t="shared" si="118"/>
        <v>515978.03519999993</v>
      </c>
      <c r="DG8" s="95">
        <f t="shared" si="118"/>
        <v>515978.03519999993</v>
      </c>
      <c r="DH8" s="95">
        <f t="shared" si="118"/>
        <v>515978.03519999993</v>
      </c>
      <c r="DI8" s="95">
        <f t="shared" si="118"/>
        <v>515978.03519999993</v>
      </c>
      <c r="DJ8" s="95">
        <f t="shared" si="119"/>
        <v>515978.03519999993</v>
      </c>
      <c r="DK8" s="95">
        <f t="shared" si="119"/>
        <v>515978.03519999993</v>
      </c>
      <c r="DL8" s="95">
        <f t="shared" si="119"/>
        <v>515978.03519999993</v>
      </c>
      <c r="DM8" s="95">
        <f t="shared" si="119"/>
        <v>515978.03519999993</v>
      </c>
      <c r="DN8" s="95">
        <f t="shared" si="119"/>
        <v>515978.03519999993</v>
      </c>
      <c r="DO8" s="95">
        <f t="shared" si="119"/>
        <v>515978.03519999993</v>
      </c>
      <c r="DP8" s="95">
        <f t="shared" si="119"/>
        <v>515978.03519999993</v>
      </c>
      <c r="DQ8" s="96">
        <f t="shared" si="119"/>
        <v>515978.03519999993</v>
      </c>
    </row>
    <row r="9" spans="1:121" ht="18" customHeight="1" x14ac:dyDescent="0.3">
      <c r="A9" s="94" t="s">
        <v>52</v>
      </c>
      <c r="B9" s="95">
        <v>150000</v>
      </c>
      <c r="C9" s="95">
        <f t="shared" ref="C9:M9" si="121">B9</f>
        <v>150000</v>
      </c>
      <c r="D9" s="95">
        <f t="shared" si="121"/>
        <v>150000</v>
      </c>
      <c r="E9" s="95">
        <f t="shared" si="121"/>
        <v>150000</v>
      </c>
      <c r="F9" s="95">
        <f t="shared" si="121"/>
        <v>150000</v>
      </c>
      <c r="G9" s="95">
        <f t="shared" si="121"/>
        <v>150000</v>
      </c>
      <c r="H9" s="95">
        <f t="shared" si="121"/>
        <v>150000</v>
      </c>
      <c r="I9" s="95">
        <f t="shared" si="121"/>
        <v>150000</v>
      </c>
      <c r="J9" s="95">
        <f t="shared" si="121"/>
        <v>150000</v>
      </c>
      <c r="K9" s="95">
        <f t="shared" si="121"/>
        <v>150000</v>
      </c>
      <c r="L9" s="95">
        <f t="shared" si="121"/>
        <v>150000</v>
      </c>
      <c r="M9" s="95">
        <f t="shared" si="121"/>
        <v>150000</v>
      </c>
      <c r="N9" s="95">
        <f t="shared" si="109"/>
        <v>180000</v>
      </c>
      <c r="O9" s="95">
        <f t="shared" si="109"/>
        <v>180000</v>
      </c>
      <c r="P9" s="95">
        <f t="shared" si="109"/>
        <v>180000</v>
      </c>
      <c r="Q9" s="95">
        <f t="shared" si="109"/>
        <v>180000</v>
      </c>
      <c r="R9" s="95">
        <f t="shared" si="109"/>
        <v>180000</v>
      </c>
      <c r="S9" s="95">
        <f t="shared" si="109"/>
        <v>180000</v>
      </c>
      <c r="T9" s="95">
        <f t="shared" si="109"/>
        <v>180000</v>
      </c>
      <c r="U9" s="95">
        <f t="shared" si="109"/>
        <v>180000</v>
      </c>
      <c r="V9" s="95">
        <f t="shared" si="109"/>
        <v>180000</v>
      </c>
      <c r="W9" s="95">
        <f t="shared" si="109"/>
        <v>180000</v>
      </c>
      <c r="X9" s="95">
        <f t="shared" si="110"/>
        <v>180000</v>
      </c>
      <c r="Y9" s="95">
        <f t="shared" si="110"/>
        <v>180000</v>
      </c>
      <c r="Z9" s="95">
        <f t="shared" si="110"/>
        <v>216000</v>
      </c>
      <c r="AA9" s="95">
        <f t="shared" si="110"/>
        <v>216000</v>
      </c>
      <c r="AB9" s="95">
        <f t="shared" si="110"/>
        <v>216000</v>
      </c>
      <c r="AC9" s="95">
        <f t="shared" si="110"/>
        <v>216000</v>
      </c>
      <c r="AD9" s="95">
        <f t="shared" si="110"/>
        <v>216000</v>
      </c>
      <c r="AE9" s="95">
        <f t="shared" si="110"/>
        <v>216000</v>
      </c>
      <c r="AF9" s="95">
        <f t="shared" si="110"/>
        <v>216000</v>
      </c>
      <c r="AG9" s="95">
        <f t="shared" si="110"/>
        <v>216000</v>
      </c>
      <c r="AH9" s="95">
        <f t="shared" si="111"/>
        <v>216000</v>
      </c>
      <c r="AI9" s="95">
        <f t="shared" si="111"/>
        <v>216000</v>
      </c>
      <c r="AJ9" s="95">
        <f t="shared" si="111"/>
        <v>216000</v>
      </c>
      <c r="AK9" s="95">
        <f t="shared" si="111"/>
        <v>216000</v>
      </c>
      <c r="AL9" s="95">
        <f t="shared" si="111"/>
        <v>259200</v>
      </c>
      <c r="AM9" s="95">
        <f t="shared" si="111"/>
        <v>259200</v>
      </c>
      <c r="AN9" s="95">
        <f t="shared" si="111"/>
        <v>259200</v>
      </c>
      <c r="AO9" s="95">
        <f t="shared" si="111"/>
        <v>259200</v>
      </c>
      <c r="AP9" s="95">
        <f t="shared" si="111"/>
        <v>259200</v>
      </c>
      <c r="AQ9" s="95">
        <f t="shared" si="111"/>
        <v>259200</v>
      </c>
      <c r="AR9" s="95">
        <f t="shared" si="112"/>
        <v>259200</v>
      </c>
      <c r="AS9" s="95">
        <f t="shared" si="112"/>
        <v>259200</v>
      </c>
      <c r="AT9" s="95">
        <f t="shared" si="112"/>
        <v>259200</v>
      </c>
      <c r="AU9" s="95">
        <f t="shared" si="112"/>
        <v>259200</v>
      </c>
      <c r="AV9" s="95">
        <f t="shared" si="112"/>
        <v>259200</v>
      </c>
      <c r="AW9" s="95">
        <f t="shared" si="112"/>
        <v>259200</v>
      </c>
      <c r="AX9" s="95">
        <f t="shared" si="112"/>
        <v>311040</v>
      </c>
      <c r="AY9" s="95">
        <f t="shared" si="112"/>
        <v>311040</v>
      </c>
      <c r="AZ9" s="95">
        <f t="shared" si="112"/>
        <v>311040</v>
      </c>
      <c r="BA9" s="95">
        <f t="shared" si="112"/>
        <v>311040</v>
      </c>
      <c r="BB9" s="95">
        <f t="shared" si="113"/>
        <v>311040</v>
      </c>
      <c r="BC9" s="95">
        <f t="shared" si="113"/>
        <v>311040</v>
      </c>
      <c r="BD9" s="95">
        <f t="shared" si="113"/>
        <v>311040</v>
      </c>
      <c r="BE9" s="95">
        <f t="shared" si="113"/>
        <v>311040</v>
      </c>
      <c r="BF9" s="95">
        <f t="shared" si="113"/>
        <v>311040</v>
      </c>
      <c r="BG9" s="95">
        <f t="shared" si="113"/>
        <v>311040</v>
      </c>
      <c r="BH9" s="95">
        <f t="shared" si="113"/>
        <v>311040</v>
      </c>
      <c r="BI9" s="95">
        <f t="shared" si="113"/>
        <v>311040</v>
      </c>
      <c r="BJ9" s="95">
        <f t="shared" si="113"/>
        <v>373248</v>
      </c>
      <c r="BK9" s="95">
        <f t="shared" si="113"/>
        <v>373248</v>
      </c>
      <c r="BL9" s="95">
        <f t="shared" si="114"/>
        <v>373248</v>
      </c>
      <c r="BM9" s="95">
        <f t="shared" si="114"/>
        <v>373248</v>
      </c>
      <c r="BN9" s="95">
        <f t="shared" si="114"/>
        <v>373248</v>
      </c>
      <c r="BO9" s="95">
        <f t="shared" si="114"/>
        <v>373248</v>
      </c>
      <c r="BP9" s="95">
        <f t="shared" si="114"/>
        <v>373248</v>
      </c>
      <c r="BQ9" s="95">
        <f t="shared" si="114"/>
        <v>373248</v>
      </c>
      <c r="BR9" s="95">
        <f t="shared" si="114"/>
        <v>373248</v>
      </c>
      <c r="BS9" s="95">
        <f t="shared" si="114"/>
        <v>373248</v>
      </c>
      <c r="BT9" s="95">
        <f t="shared" si="114"/>
        <v>373248</v>
      </c>
      <c r="BU9" s="95">
        <f t="shared" si="114"/>
        <v>373248</v>
      </c>
      <c r="BV9" s="95">
        <f t="shared" si="115"/>
        <v>447897.59999999998</v>
      </c>
      <c r="BW9" s="95">
        <f t="shared" si="115"/>
        <v>447897.59999999998</v>
      </c>
      <c r="BX9" s="95">
        <f t="shared" si="115"/>
        <v>447897.59999999998</v>
      </c>
      <c r="BY9" s="95">
        <f t="shared" si="115"/>
        <v>447897.59999999998</v>
      </c>
      <c r="BZ9" s="95">
        <f t="shared" si="115"/>
        <v>447897.59999999998</v>
      </c>
      <c r="CA9" s="95">
        <f t="shared" si="115"/>
        <v>447897.59999999998</v>
      </c>
      <c r="CB9" s="95">
        <f t="shared" si="115"/>
        <v>447897.59999999998</v>
      </c>
      <c r="CC9" s="95">
        <f t="shared" si="115"/>
        <v>447897.59999999998</v>
      </c>
      <c r="CD9" s="95">
        <f t="shared" si="115"/>
        <v>447897.59999999998</v>
      </c>
      <c r="CE9" s="95">
        <f t="shared" si="115"/>
        <v>447897.59999999998</v>
      </c>
      <c r="CF9" s="95">
        <f t="shared" si="116"/>
        <v>447897.59999999998</v>
      </c>
      <c r="CG9" s="95">
        <f t="shared" si="116"/>
        <v>447897.59999999998</v>
      </c>
      <c r="CH9" s="95">
        <f t="shared" si="116"/>
        <v>537477.12</v>
      </c>
      <c r="CI9" s="95">
        <f t="shared" si="116"/>
        <v>537477.12</v>
      </c>
      <c r="CJ9" s="95">
        <f t="shared" si="116"/>
        <v>537477.12</v>
      </c>
      <c r="CK9" s="95">
        <f t="shared" si="116"/>
        <v>537477.12</v>
      </c>
      <c r="CL9" s="95">
        <f t="shared" si="116"/>
        <v>537477.12</v>
      </c>
      <c r="CM9" s="95">
        <f t="shared" si="116"/>
        <v>537477.12</v>
      </c>
      <c r="CN9" s="95">
        <f t="shared" si="116"/>
        <v>537477.12</v>
      </c>
      <c r="CO9" s="95">
        <f t="shared" si="116"/>
        <v>537477.12</v>
      </c>
      <c r="CP9" s="95">
        <f t="shared" si="117"/>
        <v>537477.12</v>
      </c>
      <c r="CQ9" s="95">
        <f t="shared" si="117"/>
        <v>537477.12</v>
      </c>
      <c r="CR9" s="95">
        <f t="shared" si="117"/>
        <v>537477.12</v>
      </c>
      <c r="CS9" s="95">
        <f t="shared" si="117"/>
        <v>537477.12</v>
      </c>
      <c r="CT9" s="95">
        <f t="shared" si="117"/>
        <v>644972.54399999999</v>
      </c>
      <c r="CU9" s="95">
        <f t="shared" si="117"/>
        <v>644972.54399999999</v>
      </c>
      <c r="CV9" s="95">
        <f t="shared" si="117"/>
        <v>644972.54399999999</v>
      </c>
      <c r="CW9" s="95">
        <f t="shared" si="117"/>
        <v>644972.54399999999</v>
      </c>
      <c r="CX9" s="95">
        <f t="shared" si="117"/>
        <v>644972.54399999999</v>
      </c>
      <c r="CY9" s="95">
        <f t="shared" si="117"/>
        <v>644972.54399999999</v>
      </c>
      <c r="CZ9" s="95">
        <f t="shared" si="118"/>
        <v>644972.54399999999</v>
      </c>
      <c r="DA9" s="95">
        <f t="shared" si="118"/>
        <v>644972.54399999999</v>
      </c>
      <c r="DB9" s="95">
        <f t="shared" si="118"/>
        <v>644972.54399999999</v>
      </c>
      <c r="DC9" s="95">
        <f t="shared" si="118"/>
        <v>644972.54399999999</v>
      </c>
      <c r="DD9" s="95">
        <f t="shared" si="118"/>
        <v>644972.54399999999</v>
      </c>
      <c r="DE9" s="95">
        <f t="shared" si="118"/>
        <v>644972.54399999999</v>
      </c>
      <c r="DF9" s="95">
        <f t="shared" si="118"/>
        <v>773967.05279999995</v>
      </c>
      <c r="DG9" s="95">
        <f t="shared" si="118"/>
        <v>773967.05279999995</v>
      </c>
      <c r="DH9" s="95">
        <f t="shared" si="118"/>
        <v>773967.05279999995</v>
      </c>
      <c r="DI9" s="95">
        <f t="shared" si="118"/>
        <v>773967.05279999995</v>
      </c>
      <c r="DJ9" s="95">
        <f t="shared" si="119"/>
        <v>773967.05279999995</v>
      </c>
      <c r="DK9" s="95">
        <f t="shared" si="119"/>
        <v>773967.05279999995</v>
      </c>
      <c r="DL9" s="95">
        <f t="shared" si="119"/>
        <v>773967.05279999995</v>
      </c>
      <c r="DM9" s="95">
        <f t="shared" si="119"/>
        <v>773967.05279999995</v>
      </c>
      <c r="DN9" s="95">
        <f t="shared" si="119"/>
        <v>773967.05279999995</v>
      </c>
      <c r="DO9" s="95">
        <f t="shared" si="119"/>
        <v>773967.05279999995</v>
      </c>
      <c r="DP9" s="95">
        <f t="shared" si="119"/>
        <v>773967.05279999995</v>
      </c>
      <c r="DQ9" s="96">
        <f t="shared" si="119"/>
        <v>773967.05279999995</v>
      </c>
    </row>
    <row r="10" spans="1:121" ht="18" customHeight="1" x14ac:dyDescent="0.3">
      <c r="A10" s="94" t="s">
        <v>53</v>
      </c>
      <c r="B10" s="95">
        <v>75000</v>
      </c>
      <c r="C10" s="95">
        <f t="shared" ref="C10:M10" si="122">B10</f>
        <v>75000</v>
      </c>
      <c r="D10" s="95">
        <f t="shared" si="122"/>
        <v>75000</v>
      </c>
      <c r="E10" s="95">
        <f t="shared" si="122"/>
        <v>75000</v>
      </c>
      <c r="F10" s="95">
        <f t="shared" si="122"/>
        <v>75000</v>
      </c>
      <c r="G10" s="95">
        <f t="shared" si="122"/>
        <v>75000</v>
      </c>
      <c r="H10" s="95">
        <f t="shared" si="122"/>
        <v>75000</v>
      </c>
      <c r="I10" s="95">
        <f t="shared" si="122"/>
        <v>75000</v>
      </c>
      <c r="J10" s="95">
        <f t="shared" si="122"/>
        <v>75000</v>
      </c>
      <c r="K10" s="95">
        <f t="shared" si="122"/>
        <v>75000</v>
      </c>
      <c r="L10" s="95">
        <f t="shared" si="122"/>
        <v>75000</v>
      </c>
      <c r="M10" s="95">
        <f t="shared" si="122"/>
        <v>75000</v>
      </c>
      <c r="N10" s="95">
        <f t="shared" si="109"/>
        <v>90000</v>
      </c>
      <c r="O10" s="95">
        <f t="shared" si="109"/>
        <v>90000</v>
      </c>
      <c r="P10" s="95">
        <f t="shared" si="109"/>
        <v>90000</v>
      </c>
      <c r="Q10" s="95">
        <f t="shared" si="109"/>
        <v>90000</v>
      </c>
      <c r="R10" s="95">
        <f t="shared" si="109"/>
        <v>90000</v>
      </c>
      <c r="S10" s="95">
        <f t="shared" si="109"/>
        <v>90000</v>
      </c>
      <c r="T10" s="95">
        <f t="shared" si="109"/>
        <v>90000</v>
      </c>
      <c r="U10" s="95">
        <f t="shared" si="109"/>
        <v>90000</v>
      </c>
      <c r="V10" s="95">
        <f t="shared" si="109"/>
        <v>90000</v>
      </c>
      <c r="W10" s="95">
        <f t="shared" si="109"/>
        <v>90000</v>
      </c>
      <c r="X10" s="95">
        <f t="shared" si="110"/>
        <v>90000</v>
      </c>
      <c r="Y10" s="95">
        <f t="shared" si="110"/>
        <v>90000</v>
      </c>
      <c r="Z10" s="95">
        <f t="shared" si="110"/>
        <v>108000</v>
      </c>
      <c r="AA10" s="95">
        <f t="shared" si="110"/>
        <v>108000</v>
      </c>
      <c r="AB10" s="95">
        <f t="shared" si="110"/>
        <v>108000</v>
      </c>
      <c r="AC10" s="95">
        <f t="shared" si="110"/>
        <v>108000</v>
      </c>
      <c r="AD10" s="95">
        <f t="shared" si="110"/>
        <v>108000</v>
      </c>
      <c r="AE10" s="95">
        <f t="shared" si="110"/>
        <v>108000</v>
      </c>
      <c r="AF10" s="95">
        <f t="shared" si="110"/>
        <v>108000</v>
      </c>
      <c r="AG10" s="95">
        <f t="shared" si="110"/>
        <v>108000</v>
      </c>
      <c r="AH10" s="95">
        <f t="shared" si="111"/>
        <v>108000</v>
      </c>
      <c r="AI10" s="95">
        <f t="shared" si="111"/>
        <v>108000</v>
      </c>
      <c r="AJ10" s="95">
        <f t="shared" si="111"/>
        <v>108000</v>
      </c>
      <c r="AK10" s="95">
        <f t="shared" si="111"/>
        <v>108000</v>
      </c>
      <c r="AL10" s="95">
        <f t="shared" si="111"/>
        <v>129600</v>
      </c>
      <c r="AM10" s="95">
        <f t="shared" si="111"/>
        <v>129600</v>
      </c>
      <c r="AN10" s="95">
        <f t="shared" si="111"/>
        <v>129600</v>
      </c>
      <c r="AO10" s="95">
        <f t="shared" si="111"/>
        <v>129600</v>
      </c>
      <c r="AP10" s="95">
        <f t="shared" si="111"/>
        <v>129600</v>
      </c>
      <c r="AQ10" s="95">
        <f t="shared" si="111"/>
        <v>129600</v>
      </c>
      <c r="AR10" s="95">
        <f t="shared" si="112"/>
        <v>129600</v>
      </c>
      <c r="AS10" s="95">
        <f t="shared" si="112"/>
        <v>129600</v>
      </c>
      <c r="AT10" s="95">
        <f t="shared" si="112"/>
        <v>129600</v>
      </c>
      <c r="AU10" s="95">
        <f t="shared" si="112"/>
        <v>129600</v>
      </c>
      <c r="AV10" s="95">
        <f t="shared" si="112"/>
        <v>129600</v>
      </c>
      <c r="AW10" s="95">
        <f t="shared" si="112"/>
        <v>129600</v>
      </c>
      <c r="AX10" s="95">
        <f t="shared" si="112"/>
        <v>155520</v>
      </c>
      <c r="AY10" s="95">
        <f t="shared" si="112"/>
        <v>155520</v>
      </c>
      <c r="AZ10" s="95">
        <f t="shared" si="112"/>
        <v>155520</v>
      </c>
      <c r="BA10" s="95">
        <f t="shared" si="112"/>
        <v>155520</v>
      </c>
      <c r="BB10" s="95">
        <f t="shared" si="113"/>
        <v>155520</v>
      </c>
      <c r="BC10" s="95">
        <f t="shared" si="113"/>
        <v>155520</v>
      </c>
      <c r="BD10" s="95">
        <f t="shared" si="113"/>
        <v>155520</v>
      </c>
      <c r="BE10" s="95">
        <f t="shared" si="113"/>
        <v>155520</v>
      </c>
      <c r="BF10" s="95">
        <f t="shared" si="113"/>
        <v>155520</v>
      </c>
      <c r="BG10" s="95">
        <f t="shared" si="113"/>
        <v>155520</v>
      </c>
      <c r="BH10" s="95">
        <f t="shared" si="113"/>
        <v>155520</v>
      </c>
      <c r="BI10" s="95">
        <f t="shared" si="113"/>
        <v>155520</v>
      </c>
      <c r="BJ10" s="95">
        <f t="shared" si="113"/>
        <v>186624</v>
      </c>
      <c r="BK10" s="95">
        <f t="shared" si="113"/>
        <v>186624</v>
      </c>
      <c r="BL10" s="95">
        <f t="shared" si="114"/>
        <v>186624</v>
      </c>
      <c r="BM10" s="95">
        <f t="shared" si="114"/>
        <v>186624</v>
      </c>
      <c r="BN10" s="95">
        <f t="shared" si="114"/>
        <v>186624</v>
      </c>
      <c r="BO10" s="95">
        <f t="shared" si="114"/>
        <v>186624</v>
      </c>
      <c r="BP10" s="95">
        <f t="shared" si="114"/>
        <v>186624</v>
      </c>
      <c r="BQ10" s="95">
        <f t="shared" si="114"/>
        <v>186624</v>
      </c>
      <c r="BR10" s="95">
        <f t="shared" si="114"/>
        <v>186624</v>
      </c>
      <c r="BS10" s="95">
        <f t="shared" si="114"/>
        <v>186624</v>
      </c>
      <c r="BT10" s="95">
        <f t="shared" si="114"/>
        <v>186624</v>
      </c>
      <c r="BU10" s="95">
        <f t="shared" si="114"/>
        <v>186624</v>
      </c>
      <c r="BV10" s="95">
        <f t="shared" si="115"/>
        <v>223948.79999999999</v>
      </c>
      <c r="BW10" s="95">
        <f t="shared" si="115"/>
        <v>223948.79999999999</v>
      </c>
      <c r="BX10" s="95">
        <f t="shared" si="115"/>
        <v>223948.79999999999</v>
      </c>
      <c r="BY10" s="95">
        <f t="shared" si="115"/>
        <v>223948.79999999999</v>
      </c>
      <c r="BZ10" s="95">
        <f t="shared" si="115"/>
        <v>223948.79999999999</v>
      </c>
      <c r="CA10" s="95">
        <f t="shared" si="115"/>
        <v>223948.79999999999</v>
      </c>
      <c r="CB10" s="95">
        <f t="shared" si="115"/>
        <v>223948.79999999999</v>
      </c>
      <c r="CC10" s="95">
        <f t="shared" si="115"/>
        <v>223948.79999999999</v>
      </c>
      <c r="CD10" s="95">
        <f t="shared" si="115"/>
        <v>223948.79999999999</v>
      </c>
      <c r="CE10" s="95">
        <f t="shared" si="115"/>
        <v>223948.79999999999</v>
      </c>
      <c r="CF10" s="95">
        <f t="shared" si="116"/>
        <v>223948.79999999999</v>
      </c>
      <c r="CG10" s="95">
        <f t="shared" si="116"/>
        <v>223948.79999999999</v>
      </c>
      <c r="CH10" s="95">
        <f t="shared" si="116"/>
        <v>268738.56</v>
      </c>
      <c r="CI10" s="95">
        <f t="shared" si="116"/>
        <v>268738.56</v>
      </c>
      <c r="CJ10" s="95">
        <f t="shared" si="116"/>
        <v>268738.56</v>
      </c>
      <c r="CK10" s="95">
        <f t="shared" si="116"/>
        <v>268738.56</v>
      </c>
      <c r="CL10" s="95">
        <f t="shared" si="116"/>
        <v>268738.56</v>
      </c>
      <c r="CM10" s="95">
        <f t="shared" si="116"/>
        <v>268738.56</v>
      </c>
      <c r="CN10" s="95">
        <f t="shared" si="116"/>
        <v>268738.56</v>
      </c>
      <c r="CO10" s="95">
        <f t="shared" si="116"/>
        <v>268738.56</v>
      </c>
      <c r="CP10" s="95">
        <f t="shared" si="117"/>
        <v>268738.56</v>
      </c>
      <c r="CQ10" s="95">
        <f t="shared" si="117"/>
        <v>268738.56</v>
      </c>
      <c r="CR10" s="95">
        <f t="shared" si="117"/>
        <v>268738.56</v>
      </c>
      <c r="CS10" s="95">
        <f t="shared" si="117"/>
        <v>268738.56</v>
      </c>
      <c r="CT10" s="95">
        <f t="shared" si="117"/>
        <v>322486.272</v>
      </c>
      <c r="CU10" s="95">
        <f t="shared" si="117"/>
        <v>322486.272</v>
      </c>
      <c r="CV10" s="95">
        <f t="shared" si="117"/>
        <v>322486.272</v>
      </c>
      <c r="CW10" s="95">
        <f t="shared" si="117"/>
        <v>322486.272</v>
      </c>
      <c r="CX10" s="95">
        <f t="shared" si="117"/>
        <v>322486.272</v>
      </c>
      <c r="CY10" s="95">
        <f t="shared" si="117"/>
        <v>322486.272</v>
      </c>
      <c r="CZ10" s="95">
        <f t="shared" si="118"/>
        <v>322486.272</v>
      </c>
      <c r="DA10" s="95">
        <f t="shared" si="118"/>
        <v>322486.272</v>
      </c>
      <c r="DB10" s="95">
        <f t="shared" si="118"/>
        <v>322486.272</v>
      </c>
      <c r="DC10" s="95">
        <f t="shared" si="118"/>
        <v>322486.272</v>
      </c>
      <c r="DD10" s="95">
        <f t="shared" si="118"/>
        <v>322486.272</v>
      </c>
      <c r="DE10" s="95">
        <f t="shared" si="118"/>
        <v>322486.272</v>
      </c>
      <c r="DF10" s="95">
        <f t="shared" si="118"/>
        <v>386983.52639999997</v>
      </c>
      <c r="DG10" s="95">
        <f t="shared" si="118"/>
        <v>386983.52639999997</v>
      </c>
      <c r="DH10" s="95">
        <f t="shared" si="118"/>
        <v>386983.52639999997</v>
      </c>
      <c r="DI10" s="95">
        <f t="shared" si="118"/>
        <v>386983.52639999997</v>
      </c>
      <c r="DJ10" s="95">
        <f t="shared" si="119"/>
        <v>386983.52639999997</v>
      </c>
      <c r="DK10" s="95">
        <f t="shared" si="119"/>
        <v>386983.52639999997</v>
      </c>
      <c r="DL10" s="95">
        <f t="shared" si="119"/>
        <v>386983.52639999997</v>
      </c>
      <c r="DM10" s="95">
        <f t="shared" si="119"/>
        <v>386983.52639999997</v>
      </c>
      <c r="DN10" s="95">
        <f t="shared" si="119"/>
        <v>386983.52639999997</v>
      </c>
      <c r="DO10" s="95">
        <f t="shared" si="119"/>
        <v>386983.52639999997</v>
      </c>
      <c r="DP10" s="95">
        <f t="shared" si="119"/>
        <v>386983.52639999997</v>
      </c>
      <c r="DQ10" s="96">
        <f t="shared" si="119"/>
        <v>386983.52639999997</v>
      </c>
    </row>
    <row r="11" spans="1:121" ht="18" customHeight="1" x14ac:dyDescent="0.3">
      <c r="A11" s="94" t="s">
        <v>54</v>
      </c>
      <c r="B11" s="95">
        <v>20000</v>
      </c>
      <c r="C11" s="95">
        <f t="shared" ref="C11:M11" si="123">B11</f>
        <v>20000</v>
      </c>
      <c r="D11" s="95">
        <f t="shared" si="123"/>
        <v>20000</v>
      </c>
      <c r="E11" s="95">
        <f t="shared" si="123"/>
        <v>20000</v>
      </c>
      <c r="F11" s="95">
        <f t="shared" si="123"/>
        <v>20000</v>
      </c>
      <c r="G11" s="95">
        <f t="shared" si="123"/>
        <v>20000</v>
      </c>
      <c r="H11" s="95">
        <f t="shared" si="123"/>
        <v>20000</v>
      </c>
      <c r="I11" s="95">
        <f t="shared" si="123"/>
        <v>20000</v>
      </c>
      <c r="J11" s="95">
        <f t="shared" si="123"/>
        <v>20000</v>
      </c>
      <c r="K11" s="95">
        <f t="shared" si="123"/>
        <v>20000</v>
      </c>
      <c r="L11" s="95">
        <f t="shared" si="123"/>
        <v>20000</v>
      </c>
      <c r="M11" s="95">
        <f t="shared" si="123"/>
        <v>20000</v>
      </c>
      <c r="N11" s="95">
        <f t="shared" si="109"/>
        <v>24000</v>
      </c>
      <c r="O11" s="95">
        <f t="shared" si="109"/>
        <v>24000</v>
      </c>
      <c r="P11" s="95">
        <f t="shared" si="109"/>
        <v>24000</v>
      </c>
      <c r="Q11" s="95">
        <f t="shared" si="109"/>
        <v>24000</v>
      </c>
      <c r="R11" s="95">
        <f t="shared" si="109"/>
        <v>24000</v>
      </c>
      <c r="S11" s="95">
        <f t="shared" si="109"/>
        <v>24000</v>
      </c>
      <c r="T11" s="95">
        <f t="shared" si="109"/>
        <v>24000</v>
      </c>
      <c r="U11" s="95">
        <f t="shared" si="109"/>
        <v>24000</v>
      </c>
      <c r="V11" s="95">
        <f t="shared" si="109"/>
        <v>24000</v>
      </c>
      <c r="W11" s="95">
        <f t="shared" si="109"/>
        <v>24000</v>
      </c>
      <c r="X11" s="95">
        <f t="shared" si="110"/>
        <v>24000</v>
      </c>
      <c r="Y11" s="95">
        <f t="shared" si="110"/>
        <v>24000</v>
      </c>
      <c r="Z11" s="95">
        <f t="shared" si="110"/>
        <v>28800</v>
      </c>
      <c r="AA11" s="95">
        <f t="shared" si="110"/>
        <v>28800</v>
      </c>
      <c r="AB11" s="95">
        <f t="shared" si="110"/>
        <v>28800</v>
      </c>
      <c r="AC11" s="95">
        <f t="shared" si="110"/>
        <v>28800</v>
      </c>
      <c r="AD11" s="95">
        <f t="shared" si="110"/>
        <v>28800</v>
      </c>
      <c r="AE11" s="95">
        <f t="shared" si="110"/>
        <v>28800</v>
      </c>
      <c r="AF11" s="95">
        <f t="shared" si="110"/>
        <v>28800</v>
      </c>
      <c r="AG11" s="95">
        <f t="shared" si="110"/>
        <v>28800</v>
      </c>
      <c r="AH11" s="95">
        <f t="shared" si="111"/>
        <v>28800</v>
      </c>
      <c r="AI11" s="95">
        <f t="shared" si="111"/>
        <v>28800</v>
      </c>
      <c r="AJ11" s="95">
        <f t="shared" si="111"/>
        <v>28800</v>
      </c>
      <c r="AK11" s="95">
        <f t="shared" si="111"/>
        <v>28800</v>
      </c>
      <c r="AL11" s="95">
        <f t="shared" si="111"/>
        <v>34560</v>
      </c>
      <c r="AM11" s="95">
        <f t="shared" si="111"/>
        <v>34560</v>
      </c>
      <c r="AN11" s="95">
        <f t="shared" si="111"/>
        <v>34560</v>
      </c>
      <c r="AO11" s="95">
        <f t="shared" si="111"/>
        <v>34560</v>
      </c>
      <c r="AP11" s="95">
        <f t="shared" si="111"/>
        <v>34560</v>
      </c>
      <c r="AQ11" s="95">
        <f t="shared" si="111"/>
        <v>34560</v>
      </c>
      <c r="AR11" s="95">
        <f t="shared" si="112"/>
        <v>34560</v>
      </c>
      <c r="AS11" s="95">
        <f t="shared" si="112"/>
        <v>34560</v>
      </c>
      <c r="AT11" s="95">
        <f t="shared" si="112"/>
        <v>34560</v>
      </c>
      <c r="AU11" s="95">
        <f t="shared" si="112"/>
        <v>34560</v>
      </c>
      <c r="AV11" s="95">
        <f t="shared" si="112"/>
        <v>34560</v>
      </c>
      <c r="AW11" s="95">
        <f t="shared" si="112"/>
        <v>34560</v>
      </c>
      <c r="AX11" s="95">
        <f t="shared" si="112"/>
        <v>41472</v>
      </c>
      <c r="AY11" s="95">
        <f t="shared" si="112"/>
        <v>41472</v>
      </c>
      <c r="AZ11" s="95">
        <f t="shared" si="112"/>
        <v>41472</v>
      </c>
      <c r="BA11" s="95">
        <f t="shared" si="112"/>
        <v>41472</v>
      </c>
      <c r="BB11" s="95">
        <f t="shared" si="113"/>
        <v>41472</v>
      </c>
      <c r="BC11" s="95">
        <f t="shared" si="113"/>
        <v>41472</v>
      </c>
      <c r="BD11" s="95">
        <f t="shared" si="113"/>
        <v>41472</v>
      </c>
      <c r="BE11" s="95">
        <f t="shared" si="113"/>
        <v>41472</v>
      </c>
      <c r="BF11" s="95">
        <f t="shared" si="113"/>
        <v>41472</v>
      </c>
      <c r="BG11" s="95">
        <f t="shared" si="113"/>
        <v>41472</v>
      </c>
      <c r="BH11" s="95">
        <f t="shared" si="113"/>
        <v>41472</v>
      </c>
      <c r="BI11" s="95">
        <f t="shared" si="113"/>
        <v>41472</v>
      </c>
      <c r="BJ11" s="95">
        <f t="shared" si="113"/>
        <v>49766.400000000001</v>
      </c>
      <c r="BK11" s="95">
        <f t="shared" si="113"/>
        <v>49766.400000000001</v>
      </c>
      <c r="BL11" s="95">
        <f t="shared" si="114"/>
        <v>49766.400000000001</v>
      </c>
      <c r="BM11" s="95">
        <f t="shared" si="114"/>
        <v>49766.400000000001</v>
      </c>
      <c r="BN11" s="95">
        <f t="shared" si="114"/>
        <v>49766.400000000001</v>
      </c>
      <c r="BO11" s="95">
        <f t="shared" si="114"/>
        <v>49766.400000000001</v>
      </c>
      <c r="BP11" s="95">
        <f t="shared" si="114"/>
        <v>49766.400000000001</v>
      </c>
      <c r="BQ11" s="95">
        <f t="shared" si="114"/>
        <v>49766.400000000001</v>
      </c>
      <c r="BR11" s="95">
        <f t="shared" si="114"/>
        <v>49766.400000000001</v>
      </c>
      <c r="BS11" s="95">
        <f t="shared" si="114"/>
        <v>49766.400000000001</v>
      </c>
      <c r="BT11" s="95">
        <f t="shared" si="114"/>
        <v>49766.400000000001</v>
      </c>
      <c r="BU11" s="95">
        <f t="shared" si="114"/>
        <v>49766.400000000001</v>
      </c>
      <c r="BV11" s="95">
        <f t="shared" si="115"/>
        <v>59719.68</v>
      </c>
      <c r="BW11" s="95">
        <f t="shared" si="115"/>
        <v>59719.68</v>
      </c>
      <c r="BX11" s="95">
        <f t="shared" si="115"/>
        <v>59719.68</v>
      </c>
      <c r="BY11" s="95">
        <f t="shared" si="115"/>
        <v>59719.68</v>
      </c>
      <c r="BZ11" s="95">
        <f t="shared" si="115"/>
        <v>59719.68</v>
      </c>
      <c r="CA11" s="95">
        <f t="shared" si="115"/>
        <v>59719.68</v>
      </c>
      <c r="CB11" s="95">
        <f t="shared" si="115"/>
        <v>59719.68</v>
      </c>
      <c r="CC11" s="95">
        <f t="shared" si="115"/>
        <v>59719.68</v>
      </c>
      <c r="CD11" s="95">
        <f t="shared" si="115"/>
        <v>59719.68</v>
      </c>
      <c r="CE11" s="95">
        <f t="shared" si="115"/>
        <v>59719.68</v>
      </c>
      <c r="CF11" s="95">
        <f t="shared" si="116"/>
        <v>59719.68</v>
      </c>
      <c r="CG11" s="95">
        <f t="shared" si="116"/>
        <v>59719.68</v>
      </c>
      <c r="CH11" s="95">
        <f t="shared" si="116"/>
        <v>71663.615999999995</v>
      </c>
      <c r="CI11" s="95">
        <f t="shared" si="116"/>
        <v>71663.615999999995</v>
      </c>
      <c r="CJ11" s="95">
        <f t="shared" si="116"/>
        <v>71663.615999999995</v>
      </c>
      <c r="CK11" s="95">
        <f t="shared" si="116"/>
        <v>71663.615999999995</v>
      </c>
      <c r="CL11" s="95">
        <f t="shared" si="116"/>
        <v>71663.615999999995</v>
      </c>
      <c r="CM11" s="95">
        <f t="shared" si="116"/>
        <v>71663.615999999995</v>
      </c>
      <c r="CN11" s="95">
        <f t="shared" si="116"/>
        <v>71663.615999999995</v>
      </c>
      <c r="CO11" s="95">
        <f t="shared" si="116"/>
        <v>71663.615999999995</v>
      </c>
      <c r="CP11" s="95">
        <f t="shared" si="117"/>
        <v>71663.615999999995</v>
      </c>
      <c r="CQ11" s="95">
        <f t="shared" si="117"/>
        <v>71663.615999999995</v>
      </c>
      <c r="CR11" s="95">
        <f t="shared" si="117"/>
        <v>71663.615999999995</v>
      </c>
      <c r="CS11" s="95">
        <f t="shared" si="117"/>
        <v>71663.615999999995</v>
      </c>
      <c r="CT11" s="95">
        <f t="shared" si="117"/>
        <v>85996.339199999988</v>
      </c>
      <c r="CU11" s="95">
        <f t="shared" si="117"/>
        <v>85996.339199999988</v>
      </c>
      <c r="CV11" s="95">
        <f t="shared" si="117"/>
        <v>85996.339199999988</v>
      </c>
      <c r="CW11" s="95">
        <f t="shared" si="117"/>
        <v>85996.339199999988</v>
      </c>
      <c r="CX11" s="95">
        <f t="shared" si="117"/>
        <v>85996.339199999988</v>
      </c>
      <c r="CY11" s="95">
        <f t="shared" si="117"/>
        <v>85996.339199999988</v>
      </c>
      <c r="CZ11" s="95">
        <f t="shared" si="118"/>
        <v>85996.339199999988</v>
      </c>
      <c r="DA11" s="95">
        <f t="shared" si="118"/>
        <v>85996.339199999988</v>
      </c>
      <c r="DB11" s="95">
        <f t="shared" si="118"/>
        <v>85996.339199999988</v>
      </c>
      <c r="DC11" s="95">
        <f t="shared" si="118"/>
        <v>85996.339199999988</v>
      </c>
      <c r="DD11" s="95">
        <f t="shared" si="118"/>
        <v>85996.339199999988</v>
      </c>
      <c r="DE11" s="95">
        <f t="shared" si="118"/>
        <v>85996.339199999988</v>
      </c>
      <c r="DF11" s="95">
        <f t="shared" si="118"/>
        <v>103195.60703999999</v>
      </c>
      <c r="DG11" s="95">
        <f t="shared" si="118"/>
        <v>103195.60703999999</v>
      </c>
      <c r="DH11" s="95">
        <f t="shared" si="118"/>
        <v>103195.60703999999</v>
      </c>
      <c r="DI11" s="95">
        <f t="shared" si="118"/>
        <v>103195.60703999999</v>
      </c>
      <c r="DJ11" s="95">
        <f t="shared" si="119"/>
        <v>103195.60703999999</v>
      </c>
      <c r="DK11" s="95">
        <f t="shared" si="119"/>
        <v>103195.60703999999</v>
      </c>
      <c r="DL11" s="95">
        <f t="shared" si="119"/>
        <v>103195.60703999999</v>
      </c>
      <c r="DM11" s="95">
        <f t="shared" si="119"/>
        <v>103195.60703999999</v>
      </c>
      <c r="DN11" s="95">
        <f t="shared" si="119"/>
        <v>103195.60703999999</v>
      </c>
      <c r="DO11" s="95">
        <f t="shared" si="119"/>
        <v>103195.60703999999</v>
      </c>
      <c r="DP11" s="95">
        <f t="shared" si="119"/>
        <v>103195.60703999999</v>
      </c>
      <c r="DQ11" s="96">
        <f t="shared" si="119"/>
        <v>103195.60703999999</v>
      </c>
    </row>
    <row r="12" spans="1:121" s="7" customFormat="1" ht="18" customHeight="1" x14ac:dyDescent="0.3">
      <c r="A12" s="91" t="s">
        <v>55</v>
      </c>
      <c r="B12" s="92">
        <f>SUM(B13:B17)</f>
        <v>385000</v>
      </c>
      <c r="C12" s="92">
        <f t="shared" ref="C12:N12" si="124">SUM(C13:C17)</f>
        <v>385000</v>
      </c>
      <c r="D12" s="92">
        <f t="shared" si="124"/>
        <v>385000</v>
      </c>
      <c r="E12" s="92">
        <f t="shared" si="124"/>
        <v>385000</v>
      </c>
      <c r="F12" s="92">
        <f t="shared" si="124"/>
        <v>385000</v>
      </c>
      <c r="G12" s="92">
        <f t="shared" si="124"/>
        <v>385000</v>
      </c>
      <c r="H12" s="92">
        <f t="shared" si="124"/>
        <v>385000</v>
      </c>
      <c r="I12" s="92">
        <f t="shared" si="124"/>
        <v>385000</v>
      </c>
      <c r="J12" s="92">
        <f t="shared" si="124"/>
        <v>385000</v>
      </c>
      <c r="K12" s="92">
        <f t="shared" si="124"/>
        <v>385000</v>
      </c>
      <c r="L12" s="92">
        <f t="shared" si="124"/>
        <v>385000</v>
      </c>
      <c r="M12" s="92">
        <f t="shared" si="124"/>
        <v>385000</v>
      </c>
      <c r="N12" s="92">
        <f t="shared" si="124"/>
        <v>462000</v>
      </c>
      <c r="O12" s="92">
        <f t="shared" ref="O12" si="125">SUM(O13:O17)</f>
        <v>462000</v>
      </c>
      <c r="P12" s="92">
        <f t="shared" ref="P12" si="126">SUM(P13:P17)</f>
        <v>462000</v>
      </c>
      <c r="Q12" s="92">
        <f t="shared" ref="Q12" si="127">SUM(Q13:Q17)</f>
        <v>462000</v>
      </c>
      <c r="R12" s="92">
        <f t="shared" ref="R12" si="128">SUM(R13:R17)</f>
        <v>462000</v>
      </c>
      <c r="S12" s="92">
        <f t="shared" ref="S12" si="129">SUM(S13:S17)</f>
        <v>462000</v>
      </c>
      <c r="T12" s="92">
        <f t="shared" ref="T12" si="130">SUM(T13:T17)</f>
        <v>462000</v>
      </c>
      <c r="U12" s="92">
        <f t="shared" ref="U12" si="131">SUM(U13:U17)</f>
        <v>462000</v>
      </c>
      <c r="V12" s="92">
        <f t="shared" ref="V12" si="132">SUM(V13:V17)</f>
        <v>462000</v>
      </c>
      <c r="W12" s="92">
        <f t="shared" ref="W12" si="133">SUM(W13:W17)</f>
        <v>462000</v>
      </c>
      <c r="X12" s="92">
        <f t="shared" ref="X12" si="134">SUM(X13:X17)</f>
        <v>462000</v>
      </c>
      <c r="Y12" s="92">
        <f t="shared" ref="Y12" si="135">SUM(Y13:Y17)</f>
        <v>462000</v>
      </c>
      <c r="Z12" s="92">
        <f t="shared" ref="Z12" si="136">SUM(Z13:Z17)</f>
        <v>554400</v>
      </c>
      <c r="AA12" s="92">
        <f t="shared" ref="AA12" si="137">SUM(AA13:AA17)</f>
        <v>554400</v>
      </c>
      <c r="AB12" s="92">
        <f t="shared" ref="AB12" si="138">SUM(AB13:AB17)</f>
        <v>554400</v>
      </c>
      <c r="AC12" s="92">
        <f t="shared" ref="AC12" si="139">SUM(AC13:AC17)</f>
        <v>554400</v>
      </c>
      <c r="AD12" s="92">
        <f t="shared" ref="AD12" si="140">SUM(AD13:AD17)</f>
        <v>554400</v>
      </c>
      <c r="AE12" s="92">
        <f t="shared" ref="AE12" si="141">SUM(AE13:AE17)</f>
        <v>554400</v>
      </c>
      <c r="AF12" s="92">
        <f t="shared" ref="AF12" si="142">SUM(AF13:AF17)</f>
        <v>554400</v>
      </c>
      <c r="AG12" s="92">
        <f t="shared" ref="AG12" si="143">SUM(AG13:AG17)</f>
        <v>554400</v>
      </c>
      <c r="AH12" s="92">
        <f t="shared" ref="AH12" si="144">SUM(AH13:AH17)</f>
        <v>554400</v>
      </c>
      <c r="AI12" s="92">
        <f t="shared" ref="AI12" si="145">SUM(AI13:AI17)</f>
        <v>554400</v>
      </c>
      <c r="AJ12" s="92">
        <f t="shared" ref="AJ12" si="146">SUM(AJ13:AJ17)</f>
        <v>554400</v>
      </c>
      <c r="AK12" s="92">
        <f t="shared" ref="AK12" si="147">SUM(AK13:AK17)</f>
        <v>554400</v>
      </c>
      <c r="AL12" s="92">
        <f t="shared" ref="AL12" si="148">SUM(AL13:AL17)</f>
        <v>665280</v>
      </c>
      <c r="AM12" s="92">
        <f t="shared" ref="AM12" si="149">SUM(AM13:AM17)</f>
        <v>665280</v>
      </c>
      <c r="AN12" s="92">
        <f t="shared" ref="AN12" si="150">SUM(AN13:AN17)</f>
        <v>665280</v>
      </c>
      <c r="AO12" s="92">
        <f t="shared" ref="AO12" si="151">SUM(AO13:AO17)</f>
        <v>665280</v>
      </c>
      <c r="AP12" s="92">
        <f t="shared" ref="AP12" si="152">SUM(AP13:AP17)</f>
        <v>665280</v>
      </c>
      <c r="AQ12" s="92">
        <f t="shared" ref="AQ12" si="153">SUM(AQ13:AQ17)</f>
        <v>665280</v>
      </c>
      <c r="AR12" s="92">
        <f t="shared" ref="AR12" si="154">SUM(AR13:AR17)</f>
        <v>665280</v>
      </c>
      <c r="AS12" s="92">
        <f t="shared" ref="AS12" si="155">SUM(AS13:AS17)</f>
        <v>665280</v>
      </c>
      <c r="AT12" s="92">
        <f t="shared" ref="AT12" si="156">SUM(AT13:AT17)</f>
        <v>665280</v>
      </c>
      <c r="AU12" s="92">
        <f t="shared" ref="AU12" si="157">SUM(AU13:AU17)</f>
        <v>665280</v>
      </c>
      <c r="AV12" s="92">
        <f t="shared" ref="AV12" si="158">SUM(AV13:AV17)</f>
        <v>665280</v>
      </c>
      <c r="AW12" s="92">
        <f t="shared" ref="AW12" si="159">SUM(AW13:AW17)</f>
        <v>665280</v>
      </c>
      <c r="AX12" s="92">
        <f t="shared" ref="AX12" si="160">SUM(AX13:AX17)</f>
        <v>798336</v>
      </c>
      <c r="AY12" s="92">
        <f t="shared" ref="AY12" si="161">SUM(AY13:AY17)</f>
        <v>798336</v>
      </c>
      <c r="AZ12" s="92">
        <f t="shared" ref="AZ12" si="162">SUM(AZ13:AZ17)</f>
        <v>798336</v>
      </c>
      <c r="BA12" s="92">
        <f t="shared" ref="BA12" si="163">SUM(BA13:BA17)</f>
        <v>798336</v>
      </c>
      <c r="BB12" s="92">
        <f t="shared" ref="BB12" si="164">SUM(BB13:BB17)</f>
        <v>798336</v>
      </c>
      <c r="BC12" s="92">
        <f t="shared" ref="BC12" si="165">SUM(BC13:BC17)</f>
        <v>798336</v>
      </c>
      <c r="BD12" s="92">
        <f t="shared" ref="BD12" si="166">SUM(BD13:BD17)</f>
        <v>798336</v>
      </c>
      <c r="BE12" s="92">
        <f t="shared" ref="BE12" si="167">SUM(BE13:BE17)</f>
        <v>798336</v>
      </c>
      <c r="BF12" s="92">
        <f t="shared" ref="BF12" si="168">SUM(BF13:BF17)</f>
        <v>798336</v>
      </c>
      <c r="BG12" s="92">
        <f t="shared" ref="BG12" si="169">SUM(BG13:BG17)</f>
        <v>798336</v>
      </c>
      <c r="BH12" s="92">
        <f t="shared" ref="BH12" si="170">SUM(BH13:BH17)</f>
        <v>798336</v>
      </c>
      <c r="BI12" s="92">
        <f t="shared" ref="BI12" si="171">SUM(BI13:BI17)</f>
        <v>798336</v>
      </c>
      <c r="BJ12" s="92">
        <f t="shared" ref="BJ12" si="172">SUM(BJ13:BJ17)</f>
        <v>958003.19999999995</v>
      </c>
      <c r="BK12" s="92">
        <f t="shared" ref="BK12" si="173">SUM(BK13:BK17)</f>
        <v>958003.19999999995</v>
      </c>
      <c r="BL12" s="92">
        <f t="shared" ref="BL12" si="174">SUM(BL13:BL17)</f>
        <v>958003.19999999995</v>
      </c>
      <c r="BM12" s="92">
        <f t="shared" ref="BM12" si="175">SUM(BM13:BM17)</f>
        <v>958003.19999999995</v>
      </c>
      <c r="BN12" s="92">
        <f t="shared" ref="BN12" si="176">SUM(BN13:BN17)</f>
        <v>958003.19999999995</v>
      </c>
      <c r="BO12" s="92">
        <f t="shared" ref="BO12" si="177">SUM(BO13:BO17)</f>
        <v>958003.19999999995</v>
      </c>
      <c r="BP12" s="92">
        <f t="shared" ref="BP12" si="178">SUM(BP13:BP17)</f>
        <v>958003.19999999995</v>
      </c>
      <c r="BQ12" s="92">
        <f t="shared" ref="BQ12" si="179">SUM(BQ13:BQ17)</f>
        <v>958003.19999999995</v>
      </c>
      <c r="BR12" s="92">
        <f t="shared" ref="BR12" si="180">SUM(BR13:BR17)</f>
        <v>958003.19999999995</v>
      </c>
      <c r="BS12" s="92">
        <f t="shared" ref="BS12" si="181">SUM(BS13:BS17)</f>
        <v>958003.19999999995</v>
      </c>
      <c r="BT12" s="92">
        <f t="shared" ref="BT12" si="182">SUM(BT13:BT17)</f>
        <v>958003.19999999995</v>
      </c>
      <c r="BU12" s="92">
        <f t="shared" ref="BU12" si="183">SUM(BU13:BU17)</f>
        <v>958003.19999999995</v>
      </c>
      <c r="BV12" s="92">
        <f t="shared" ref="BV12" si="184">SUM(BV13:BV17)</f>
        <v>1149603.8400000001</v>
      </c>
      <c r="BW12" s="92">
        <f t="shared" ref="BW12" si="185">SUM(BW13:BW17)</f>
        <v>1149603.8400000001</v>
      </c>
      <c r="BX12" s="92">
        <f t="shared" ref="BX12" si="186">SUM(BX13:BX17)</f>
        <v>1149603.8400000001</v>
      </c>
      <c r="BY12" s="92">
        <f t="shared" ref="BY12" si="187">SUM(BY13:BY17)</f>
        <v>1149603.8400000001</v>
      </c>
      <c r="BZ12" s="92">
        <f t="shared" ref="BZ12" si="188">SUM(BZ13:BZ17)</f>
        <v>1149603.8400000001</v>
      </c>
      <c r="CA12" s="92">
        <f t="shared" ref="CA12" si="189">SUM(CA13:CA17)</f>
        <v>1149603.8400000001</v>
      </c>
      <c r="CB12" s="92">
        <f t="shared" ref="CB12" si="190">SUM(CB13:CB17)</f>
        <v>1149603.8400000001</v>
      </c>
      <c r="CC12" s="92">
        <f t="shared" ref="CC12" si="191">SUM(CC13:CC17)</f>
        <v>1149603.8400000001</v>
      </c>
      <c r="CD12" s="92">
        <f t="shared" ref="CD12" si="192">SUM(CD13:CD17)</f>
        <v>1149603.8400000001</v>
      </c>
      <c r="CE12" s="92">
        <f t="shared" ref="CE12" si="193">SUM(CE13:CE17)</f>
        <v>1149603.8400000001</v>
      </c>
      <c r="CF12" s="92">
        <f t="shared" ref="CF12" si="194">SUM(CF13:CF17)</f>
        <v>1149603.8400000001</v>
      </c>
      <c r="CG12" s="92">
        <f t="shared" ref="CG12" si="195">SUM(CG13:CG17)</f>
        <v>1149603.8400000001</v>
      </c>
      <c r="CH12" s="92">
        <f t="shared" ref="CH12" si="196">SUM(CH13:CH17)</f>
        <v>1379524.6079999998</v>
      </c>
      <c r="CI12" s="92">
        <f t="shared" ref="CI12" si="197">SUM(CI13:CI17)</f>
        <v>1379524.6079999998</v>
      </c>
      <c r="CJ12" s="92">
        <f t="shared" ref="CJ12" si="198">SUM(CJ13:CJ17)</f>
        <v>1379524.6079999998</v>
      </c>
      <c r="CK12" s="92">
        <f t="shared" ref="CK12" si="199">SUM(CK13:CK17)</f>
        <v>1379524.6079999998</v>
      </c>
      <c r="CL12" s="92">
        <f t="shared" ref="CL12" si="200">SUM(CL13:CL17)</f>
        <v>1379524.6079999998</v>
      </c>
      <c r="CM12" s="92">
        <f t="shared" ref="CM12" si="201">SUM(CM13:CM17)</f>
        <v>1379524.6079999998</v>
      </c>
      <c r="CN12" s="92">
        <f t="shared" ref="CN12" si="202">SUM(CN13:CN17)</f>
        <v>1379524.6079999998</v>
      </c>
      <c r="CO12" s="92">
        <f t="shared" ref="CO12" si="203">SUM(CO13:CO17)</f>
        <v>1379524.6079999998</v>
      </c>
      <c r="CP12" s="92">
        <f t="shared" ref="CP12" si="204">SUM(CP13:CP17)</f>
        <v>1379524.6079999998</v>
      </c>
      <c r="CQ12" s="92">
        <f t="shared" ref="CQ12" si="205">SUM(CQ13:CQ17)</f>
        <v>1379524.6079999998</v>
      </c>
      <c r="CR12" s="92">
        <f t="shared" ref="CR12" si="206">SUM(CR13:CR17)</f>
        <v>1379524.6079999998</v>
      </c>
      <c r="CS12" s="92">
        <f t="shared" ref="CS12" si="207">SUM(CS13:CS17)</f>
        <v>1379524.6079999998</v>
      </c>
      <c r="CT12" s="92">
        <f t="shared" ref="CT12" si="208">SUM(CT13:CT17)</f>
        <v>1655429.5295999998</v>
      </c>
      <c r="CU12" s="92">
        <f t="shared" ref="CU12" si="209">SUM(CU13:CU17)</f>
        <v>1655429.5295999998</v>
      </c>
      <c r="CV12" s="92">
        <f t="shared" ref="CV12" si="210">SUM(CV13:CV17)</f>
        <v>1655429.5295999998</v>
      </c>
      <c r="CW12" s="92">
        <f t="shared" ref="CW12" si="211">SUM(CW13:CW17)</f>
        <v>1655429.5295999998</v>
      </c>
      <c r="CX12" s="92">
        <f t="shared" ref="CX12" si="212">SUM(CX13:CX17)</f>
        <v>1655429.5295999998</v>
      </c>
      <c r="CY12" s="92">
        <f t="shared" ref="CY12" si="213">SUM(CY13:CY17)</f>
        <v>1655429.5295999998</v>
      </c>
      <c r="CZ12" s="92">
        <f t="shared" ref="CZ12" si="214">SUM(CZ13:CZ17)</f>
        <v>1655429.5295999998</v>
      </c>
      <c r="DA12" s="92">
        <f t="shared" ref="DA12" si="215">SUM(DA13:DA17)</f>
        <v>1655429.5295999998</v>
      </c>
      <c r="DB12" s="92">
        <f t="shared" ref="DB12" si="216">SUM(DB13:DB17)</f>
        <v>1655429.5295999998</v>
      </c>
      <c r="DC12" s="92">
        <f t="shared" ref="DC12" si="217">SUM(DC13:DC17)</f>
        <v>1655429.5295999998</v>
      </c>
      <c r="DD12" s="92">
        <f t="shared" ref="DD12" si="218">SUM(DD13:DD17)</f>
        <v>1655429.5295999998</v>
      </c>
      <c r="DE12" s="92">
        <f t="shared" ref="DE12" si="219">SUM(DE13:DE17)</f>
        <v>1655429.5295999998</v>
      </c>
      <c r="DF12" s="92">
        <f t="shared" ref="DF12" si="220">SUM(DF13:DF17)</f>
        <v>1986515.4355199998</v>
      </c>
      <c r="DG12" s="92">
        <f t="shared" ref="DG12" si="221">SUM(DG13:DG17)</f>
        <v>1986515.4355199998</v>
      </c>
      <c r="DH12" s="92">
        <f t="shared" ref="DH12" si="222">SUM(DH13:DH17)</f>
        <v>1986515.4355199998</v>
      </c>
      <c r="DI12" s="92">
        <f t="shared" ref="DI12" si="223">SUM(DI13:DI17)</f>
        <v>1986515.4355199998</v>
      </c>
      <c r="DJ12" s="92">
        <f t="shared" ref="DJ12" si="224">SUM(DJ13:DJ17)</f>
        <v>1986515.4355199998</v>
      </c>
      <c r="DK12" s="92">
        <f t="shared" ref="DK12" si="225">SUM(DK13:DK17)</f>
        <v>1986515.4355199998</v>
      </c>
      <c r="DL12" s="92">
        <f t="shared" ref="DL12" si="226">SUM(DL13:DL17)</f>
        <v>1986515.4355199998</v>
      </c>
      <c r="DM12" s="92">
        <f t="shared" ref="DM12" si="227">SUM(DM13:DM17)</f>
        <v>1986515.4355199998</v>
      </c>
      <c r="DN12" s="92">
        <f t="shared" ref="DN12" si="228">SUM(DN13:DN17)</f>
        <v>1986515.4355199998</v>
      </c>
      <c r="DO12" s="92">
        <f t="shared" ref="DO12" si="229">SUM(DO13:DO17)</f>
        <v>1986515.4355199998</v>
      </c>
      <c r="DP12" s="92">
        <f t="shared" ref="DP12" si="230">SUM(DP13:DP17)</f>
        <v>1986515.4355199998</v>
      </c>
      <c r="DQ12" s="93">
        <f t="shared" ref="DQ12" si="231">SUM(DQ13:DQ17)</f>
        <v>1986515.4355199998</v>
      </c>
    </row>
    <row r="13" spans="1:121" ht="18" customHeight="1" x14ac:dyDescent="0.3">
      <c r="A13" s="94" t="s">
        <v>56</v>
      </c>
      <c r="B13" s="95">
        <v>180000</v>
      </c>
      <c r="C13" s="95">
        <f t="shared" ref="C13:M13" si="232">B13</f>
        <v>180000</v>
      </c>
      <c r="D13" s="95">
        <f t="shared" si="232"/>
        <v>180000</v>
      </c>
      <c r="E13" s="95">
        <f t="shared" si="232"/>
        <v>180000</v>
      </c>
      <c r="F13" s="95">
        <f t="shared" si="232"/>
        <v>180000</v>
      </c>
      <c r="G13" s="95">
        <f t="shared" si="232"/>
        <v>180000</v>
      </c>
      <c r="H13" s="95">
        <f t="shared" si="232"/>
        <v>180000</v>
      </c>
      <c r="I13" s="95">
        <f t="shared" si="232"/>
        <v>180000</v>
      </c>
      <c r="J13" s="95">
        <f t="shared" si="232"/>
        <v>180000</v>
      </c>
      <c r="K13" s="95">
        <f t="shared" si="232"/>
        <v>180000</v>
      </c>
      <c r="L13" s="95">
        <f t="shared" si="232"/>
        <v>180000</v>
      </c>
      <c r="M13" s="95">
        <f t="shared" si="232"/>
        <v>180000</v>
      </c>
      <c r="N13" s="95">
        <f t="shared" ref="N13:W17" si="233">B13*(1+годовойтемп)</f>
        <v>216000</v>
      </c>
      <c r="O13" s="95">
        <f t="shared" si="233"/>
        <v>216000</v>
      </c>
      <c r="P13" s="95">
        <f t="shared" si="233"/>
        <v>216000</v>
      </c>
      <c r="Q13" s="95">
        <f t="shared" si="233"/>
        <v>216000</v>
      </c>
      <c r="R13" s="95">
        <f t="shared" si="233"/>
        <v>216000</v>
      </c>
      <c r="S13" s="95">
        <f t="shared" si="233"/>
        <v>216000</v>
      </c>
      <c r="T13" s="95">
        <f t="shared" si="233"/>
        <v>216000</v>
      </c>
      <c r="U13" s="95">
        <f t="shared" si="233"/>
        <v>216000</v>
      </c>
      <c r="V13" s="95">
        <f t="shared" si="233"/>
        <v>216000</v>
      </c>
      <c r="W13" s="95">
        <f t="shared" si="233"/>
        <v>216000</v>
      </c>
      <c r="X13" s="95">
        <f t="shared" ref="X13:AG17" si="234">L13*(1+годовойтемп)</f>
        <v>216000</v>
      </c>
      <c r="Y13" s="95">
        <f t="shared" si="234"/>
        <v>216000</v>
      </c>
      <c r="Z13" s="95">
        <f t="shared" si="234"/>
        <v>259200</v>
      </c>
      <c r="AA13" s="95">
        <f t="shared" si="234"/>
        <v>259200</v>
      </c>
      <c r="AB13" s="95">
        <f t="shared" si="234"/>
        <v>259200</v>
      </c>
      <c r="AC13" s="95">
        <f t="shared" si="234"/>
        <v>259200</v>
      </c>
      <c r="AD13" s="95">
        <f t="shared" si="234"/>
        <v>259200</v>
      </c>
      <c r="AE13" s="95">
        <f t="shared" si="234"/>
        <v>259200</v>
      </c>
      <c r="AF13" s="95">
        <f t="shared" si="234"/>
        <v>259200</v>
      </c>
      <c r="AG13" s="95">
        <f t="shared" si="234"/>
        <v>259200</v>
      </c>
      <c r="AH13" s="95">
        <f t="shared" ref="AH13:AQ17" si="235">V13*(1+годовойтемп)</f>
        <v>259200</v>
      </c>
      <c r="AI13" s="95">
        <f t="shared" si="235"/>
        <v>259200</v>
      </c>
      <c r="AJ13" s="95">
        <f t="shared" si="235"/>
        <v>259200</v>
      </c>
      <c r="AK13" s="95">
        <f t="shared" si="235"/>
        <v>259200</v>
      </c>
      <c r="AL13" s="95">
        <f t="shared" si="235"/>
        <v>311040</v>
      </c>
      <c r="AM13" s="95">
        <f t="shared" si="235"/>
        <v>311040</v>
      </c>
      <c r="AN13" s="95">
        <f t="shared" si="235"/>
        <v>311040</v>
      </c>
      <c r="AO13" s="95">
        <f t="shared" si="235"/>
        <v>311040</v>
      </c>
      <c r="AP13" s="95">
        <f t="shared" si="235"/>
        <v>311040</v>
      </c>
      <c r="AQ13" s="95">
        <f t="shared" si="235"/>
        <v>311040</v>
      </c>
      <c r="AR13" s="95">
        <f t="shared" ref="AR13:BA17" si="236">AF13*(1+годовойтемп)</f>
        <v>311040</v>
      </c>
      <c r="AS13" s="95">
        <f t="shared" si="236"/>
        <v>311040</v>
      </c>
      <c r="AT13" s="95">
        <f t="shared" si="236"/>
        <v>311040</v>
      </c>
      <c r="AU13" s="95">
        <f t="shared" si="236"/>
        <v>311040</v>
      </c>
      <c r="AV13" s="95">
        <f t="shared" si="236"/>
        <v>311040</v>
      </c>
      <c r="AW13" s="95">
        <f t="shared" si="236"/>
        <v>311040</v>
      </c>
      <c r="AX13" s="95">
        <f t="shared" si="236"/>
        <v>373248</v>
      </c>
      <c r="AY13" s="95">
        <f t="shared" si="236"/>
        <v>373248</v>
      </c>
      <c r="AZ13" s="95">
        <f t="shared" si="236"/>
        <v>373248</v>
      </c>
      <c r="BA13" s="95">
        <f t="shared" si="236"/>
        <v>373248</v>
      </c>
      <c r="BB13" s="95">
        <f t="shared" ref="BB13:BK17" si="237">AP13*(1+годовойтемп)</f>
        <v>373248</v>
      </c>
      <c r="BC13" s="95">
        <f t="shared" si="237"/>
        <v>373248</v>
      </c>
      <c r="BD13" s="95">
        <f t="shared" si="237"/>
        <v>373248</v>
      </c>
      <c r="BE13" s="95">
        <f t="shared" si="237"/>
        <v>373248</v>
      </c>
      <c r="BF13" s="95">
        <f t="shared" si="237"/>
        <v>373248</v>
      </c>
      <c r="BG13" s="95">
        <f t="shared" si="237"/>
        <v>373248</v>
      </c>
      <c r="BH13" s="95">
        <f t="shared" si="237"/>
        <v>373248</v>
      </c>
      <c r="BI13" s="95">
        <f t="shared" si="237"/>
        <v>373248</v>
      </c>
      <c r="BJ13" s="95">
        <f t="shared" si="237"/>
        <v>447897.59999999998</v>
      </c>
      <c r="BK13" s="95">
        <f t="shared" si="237"/>
        <v>447897.59999999998</v>
      </c>
      <c r="BL13" s="95">
        <f t="shared" ref="BL13:BU17" si="238">AZ13*(1+годовойтемп)</f>
        <v>447897.59999999998</v>
      </c>
      <c r="BM13" s="95">
        <f t="shared" si="238"/>
        <v>447897.59999999998</v>
      </c>
      <c r="BN13" s="95">
        <f t="shared" si="238"/>
        <v>447897.59999999998</v>
      </c>
      <c r="BO13" s="95">
        <f t="shared" si="238"/>
        <v>447897.59999999998</v>
      </c>
      <c r="BP13" s="95">
        <f t="shared" si="238"/>
        <v>447897.59999999998</v>
      </c>
      <c r="BQ13" s="95">
        <f t="shared" si="238"/>
        <v>447897.59999999998</v>
      </c>
      <c r="BR13" s="95">
        <f t="shared" si="238"/>
        <v>447897.59999999998</v>
      </c>
      <c r="BS13" s="95">
        <f t="shared" si="238"/>
        <v>447897.59999999998</v>
      </c>
      <c r="BT13" s="95">
        <f t="shared" si="238"/>
        <v>447897.59999999998</v>
      </c>
      <c r="BU13" s="95">
        <f t="shared" si="238"/>
        <v>447897.59999999998</v>
      </c>
      <c r="BV13" s="95">
        <f t="shared" ref="BV13:CE17" si="239">BJ13*(1+годовойтемп)</f>
        <v>537477.12</v>
      </c>
      <c r="BW13" s="95">
        <f t="shared" si="239"/>
        <v>537477.12</v>
      </c>
      <c r="BX13" s="95">
        <f t="shared" si="239"/>
        <v>537477.12</v>
      </c>
      <c r="BY13" s="95">
        <f t="shared" si="239"/>
        <v>537477.12</v>
      </c>
      <c r="BZ13" s="95">
        <f t="shared" si="239"/>
        <v>537477.12</v>
      </c>
      <c r="CA13" s="95">
        <f t="shared" si="239"/>
        <v>537477.12</v>
      </c>
      <c r="CB13" s="95">
        <f t="shared" si="239"/>
        <v>537477.12</v>
      </c>
      <c r="CC13" s="95">
        <f t="shared" si="239"/>
        <v>537477.12</v>
      </c>
      <c r="CD13" s="95">
        <f t="shared" si="239"/>
        <v>537477.12</v>
      </c>
      <c r="CE13" s="95">
        <f t="shared" si="239"/>
        <v>537477.12</v>
      </c>
      <c r="CF13" s="95">
        <f t="shared" ref="CF13:CO17" si="240">BT13*(1+годовойтемп)</f>
        <v>537477.12</v>
      </c>
      <c r="CG13" s="95">
        <f t="shared" si="240"/>
        <v>537477.12</v>
      </c>
      <c r="CH13" s="95">
        <f t="shared" si="240"/>
        <v>644972.54399999999</v>
      </c>
      <c r="CI13" s="95">
        <f t="shared" si="240"/>
        <v>644972.54399999999</v>
      </c>
      <c r="CJ13" s="95">
        <f t="shared" si="240"/>
        <v>644972.54399999999</v>
      </c>
      <c r="CK13" s="95">
        <f t="shared" si="240"/>
        <v>644972.54399999999</v>
      </c>
      <c r="CL13" s="95">
        <f t="shared" si="240"/>
        <v>644972.54399999999</v>
      </c>
      <c r="CM13" s="95">
        <f t="shared" si="240"/>
        <v>644972.54399999999</v>
      </c>
      <c r="CN13" s="95">
        <f t="shared" si="240"/>
        <v>644972.54399999999</v>
      </c>
      <c r="CO13" s="95">
        <f t="shared" si="240"/>
        <v>644972.54399999999</v>
      </c>
      <c r="CP13" s="95">
        <f t="shared" ref="CP13:CY17" si="241">CD13*(1+годовойтемп)</f>
        <v>644972.54399999999</v>
      </c>
      <c r="CQ13" s="95">
        <f t="shared" si="241"/>
        <v>644972.54399999999</v>
      </c>
      <c r="CR13" s="95">
        <f t="shared" si="241"/>
        <v>644972.54399999999</v>
      </c>
      <c r="CS13" s="95">
        <f t="shared" si="241"/>
        <v>644972.54399999999</v>
      </c>
      <c r="CT13" s="95">
        <f t="shared" si="241"/>
        <v>773967.05279999995</v>
      </c>
      <c r="CU13" s="95">
        <f t="shared" si="241"/>
        <v>773967.05279999995</v>
      </c>
      <c r="CV13" s="95">
        <f t="shared" si="241"/>
        <v>773967.05279999995</v>
      </c>
      <c r="CW13" s="95">
        <f t="shared" si="241"/>
        <v>773967.05279999995</v>
      </c>
      <c r="CX13" s="95">
        <f t="shared" si="241"/>
        <v>773967.05279999995</v>
      </c>
      <c r="CY13" s="95">
        <f t="shared" si="241"/>
        <v>773967.05279999995</v>
      </c>
      <c r="CZ13" s="95">
        <f t="shared" ref="CZ13:DI17" si="242">CN13*(1+годовойтемп)</f>
        <v>773967.05279999995</v>
      </c>
      <c r="DA13" s="95">
        <f t="shared" si="242"/>
        <v>773967.05279999995</v>
      </c>
      <c r="DB13" s="95">
        <f t="shared" si="242"/>
        <v>773967.05279999995</v>
      </c>
      <c r="DC13" s="95">
        <f t="shared" si="242"/>
        <v>773967.05279999995</v>
      </c>
      <c r="DD13" s="95">
        <f t="shared" si="242"/>
        <v>773967.05279999995</v>
      </c>
      <c r="DE13" s="95">
        <f t="shared" si="242"/>
        <v>773967.05279999995</v>
      </c>
      <c r="DF13" s="95">
        <f t="shared" si="242"/>
        <v>928760.46335999994</v>
      </c>
      <c r="DG13" s="95">
        <f t="shared" si="242"/>
        <v>928760.46335999994</v>
      </c>
      <c r="DH13" s="95">
        <f t="shared" si="242"/>
        <v>928760.46335999994</v>
      </c>
      <c r="DI13" s="95">
        <f t="shared" si="242"/>
        <v>928760.46335999994</v>
      </c>
      <c r="DJ13" s="95">
        <f t="shared" ref="DJ13:DQ17" si="243">CX13*(1+годовойтемп)</f>
        <v>928760.46335999994</v>
      </c>
      <c r="DK13" s="95">
        <f t="shared" si="243"/>
        <v>928760.46335999994</v>
      </c>
      <c r="DL13" s="95">
        <f t="shared" si="243"/>
        <v>928760.46335999994</v>
      </c>
      <c r="DM13" s="95">
        <f t="shared" si="243"/>
        <v>928760.46335999994</v>
      </c>
      <c r="DN13" s="95">
        <f t="shared" si="243"/>
        <v>928760.46335999994</v>
      </c>
      <c r="DO13" s="95">
        <f t="shared" si="243"/>
        <v>928760.46335999994</v>
      </c>
      <c r="DP13" s="95">
        <f t="shared" si="243"/>
        <v>928760.46335999994</v>
      </c>
      <c r="DQ13" s="96">
        <f t="shared" si="243"/>
        <v>928760.46335999994</v>
      </c>
    </row>
    <row r="14" spans="1:121" ht="18" customHeight="1" x14ac:dyDescent="0.3">
      <c r="A14" s="94" t="s">
        <v>57</v>
      </c>
      <c r="B14" s="95">
        <v>120000</v>
      </c>
      <c r="C14" s="95">
        <f t="shared" ref="C14:M14" si="244">B14</f>
        <v>120000</v>
      </c>
      <c r="D14" s="95">
        <f t="shared" si="244"/>
        <v>120000</v>
      </c>
      <c r="E14" s="95">
        <f t="shared" si="244"/>
        <v>120000</v>
      </c>
      <c r="F14" s="95">
        <f t="shared" si="244"/>
        <v>120000</v>
      </c>
      <c r="G14" s="95">
        <f t="shared" si="244"/>
        <v>120000</v>
      </c>
      <c r="H14" s="95">
        <f t="shared" si="244"/>
        <v>120000</v>
      </c>
      <c r="I14" s="95">
        <f t="shared" si="244"/>
        <v>120000</v>
      </c>
      <c r="J14" s="95">
        <f t="shared" si="244"/>
        <v>120000</v>
      </c>
      <c r="K14" s="95">
        <f t="shared" si="244"/>
        <v>120000</v>
      </c>
      <c r="L14" s="95">
        <f t="shared" si="244"/>
        <v>120000</v>
      </c>
      <c r="M14" s="95">
        <f t="shared" si="244"/>
        <v>120000</v>
      </c>
      <c r="N14" s="95">
        <f t="shared" si="233"/>
        <v>144000</v>
      </c>
      <c r="O14" s="95">
        <f t="shared" si="233"/>
        <v>144000</v>
      </c>
      <c r="P14" s="95">
        <f t="shared" si="233"/>
        <v>144000</v>
      </c>
      <c r="Q14" s="95">
        <f t="shared" si="233"/>
        <v>144000</v>
      </c>
      <c r="R14" s="95">
        <f t="shared" si="233"/>
        <v>144000</v>
      </c>
      <c r="S14" s="95">
        <f t="shared" si="233"/>
        <v>144000</v>
      </c>
      <c r="T14" s="95">
        <f t="shared" si="233"/>
        <v>144000</v>
      </c>
      <c r="U14" s="95">
        <f t="shared" si="233"/>
        <v>144000</v>
      </c>
      <c r="V14" s="95">
        <f t="shared" si="233"/>
        <v>144000</v>
      </c>
      <c r="W14" s="95">
        <f t="shared" si="233"/>
        <v>144000</v>
      </c>
      <c r="X14" s="95">
        <f t="shared" si="234"/>
        <v>144000</v>
      </c>
      <c r="Y14" s="95">
        <f t="shared" si="234"/>
        <v>144000</v>
      </c>
      <c r="Z14" s="95">
        <f t="shared" si="234"/>
        <v>172800</v>
      </c>
      <c r="AA14" s="95">
        <f t="shared" si="234"/>
        <v>172800</v>
      </c>
      <c r="AB14" s="95">
        <f t="shared" si="234"/>
        <v>172800</v>
      </c>
      <c r="AC14" s="95">
        <f t="shared" si="234"/>
        <v>172800</v>
      </c>
      <c r="AD14" s="95">
        <f t="shared" si="234"/>
        <v>172800</v>
      </c>
      <c r="AE14" s="95">
        <f t="shared" si="234"/>
        <v>172800</v>
      </c>
      <c r="AF14" s="95">
        <f t="shared" si="234"/>
        <v>172800</v>
      </c>
      <c r="AG14" s="95">
        <f t="shared" si="234"/>
        <v>172800</v>
      </c>
      <c r="AH14" s="95">
        <f t="shared" si="235"/>
        <v>172800</v>
      </c>
      <c r="AI14" s="95">
        <f t="shared" si="235"/>
        <v>172800</v>
      </c>
      <c r="AJ14" s="95">
        <f t="shared" si="235"/>
        <v>172800</v>
      </c>
      <c r="AK14" s="95">
        <f t="shared" si="235"/>
        <v>172800</v>
      </c>
      <c r="AL14" s="95">
        <f t="shared" si="235"/>
        <v>207360</v>
      </c>
      <c r="AM14" s="95">
        <f t="shared" si="235"/>
        <v>207360</v>
      </c>
      <c r="AN14" s="95">
        <f t="shared" si="235"/>
        <v>207360</v>
      </c>
      <c r="AO14" s="95">
        <f t="shared" si="235"/>
        <v>207360</v>
      </c>
      <c r="AP14" s="95">
        <f t="shared" si="235"/>
        <v>207360</v>
      </c>
      <c r="AQ14" s="95">
        <f t="shared" si="235"/>
        <v>207360</v>
      </c>
      <c r="AR14" s="95">
        <f t="shared" si="236"/>
        <v>207360</v>
      </c>
      <c r="AS14" s="95">
        <f t="shared" si="236"/>
        <v>207360</v>
      </c>
      <c r="AT14" s="95">
        <f t="shared" si="236"/>
        <v>207360</v>
      </c>
      <c r="AU14" s="95">
        <f t="shared" si="236"/>
        <v>207360</v>
      </c>
      <c r="AV14" s="95">
        <f t="shared" si="236"/>
        <v>207360</v>
      </c>
      <c r="AW14" s="95">
        <f t="shared" si="236"/>
        <v>207360</v>
      </c>
      <c r="AX14" s="95">
        <f t="shared" si="236"/>
        <v>248832</v>
      </c>
      <c r="AY14" s="95">
        <f t="shared" si="236"/>
        <v>248832</v>
      </c>
      <c r="AZ14" s="95">
        <f t="shared" si="236"/>
        <v>248832</v>
      </c>
      <c r="BA14" s="95">
        <f t="shared" si="236"/>
        <v>248832</v>
      </c>
      <c r="BB14" s="95">
        <f t="shared" si="237"/>
        <v>248832</v>
      </c>
      <c r="BC14" s="95">
        <f t="shared" si="237"/>
        <v>248832</v>
      </c>
      <c r="BD14" s="95">
        <f t="shared" si="237"/>
        <v>248832</v>
      </c>
      <c r="BE14" s="95">
        <f t="shared" si="237"/>
        <v>248832</v>
      </c>
      <c r="BF14" s="95">
        <f t="shared" si="237"/>
        <v>248832</v>
      </c>
      <c r="BG14" s="95">
        <f t="shared" si="237"/>
        <v>248832</v>
      </c>
      <c r="BH14" s="95">
        <f t="shared" si="237"/>
        <v>248832</v>
      </c>
      <c r="BI14" s="95">
        <f t="shared" si="237"/>
        <v>248832</v>
      </c>
      <c r="BJ14" s="95">
        <f t="shared" si="237"/>
        <v>298598.39999999997</v>
      </c>
      <c r="BK14" s="95">
        <f t="shared" si="237"/>
        <v>298598.39999999997</v>
      </c>
      <c r="BL14" s="95">
        <f t="shared" si="238"/>
        <v>298598.39999999997</v>
      </c>
      <c r="BM14" s="95">
        <f t="shared" si="238"/>
        <v>298598.39999999997</v>
      </c>
      <c r="BN14" s="95">
        <f t="shared" si="238"/>
        <v>298598.39999999997</v>
      </c>
      <c r="BO14" s="95">
        <f t="shared" si="238"/>
        <v>298598.39999999997</v>
      </c>
      <c r="BP14" s="95">
        <f t="shared" si="238"/>
        <v>298598.39999999997</v>
      </c>
      <c r="BQ14" s="95">
        <f t="shared" si="238"/>
        <v>298598.39999999997</v>
      </c>
      <c r="BR14" s="95">
        <f t="shared" si="238"/>
        <v>298598.39999999997</v>
      </c>
      <c r="BS14" s="95">
        <f t="shared" si="238"/>
        <v>298598.39999999997</v>
      </c>
      <c r="BT14" s="95">
        <f t="shared" si="238"/>
        <v>298598.39999999997</v>
      </c>
      <c r="BU14" s="95">
        <f t="shared" si="238"/>
        <v>298598.39999999997</v>
      </c>
      <c r="BV14" s="95">
        <f t="shared" si="239"/>
        <v>358318.07999999996</v>
      </c>
      <c r="BW14" s="95">
        <f t="shared" si="239"/>
        <v>358318.07999999996</v>
      </c>
      <c r="BX14" s="95">
        <f t="shared" si="239"/>
        <v>358318.07999999996</v>
      </c>
      <c r="BY14" s="95">
        <f t="shared" si="239"/>
        <v>358318.07999999996</v>
      </c>
      <c r="BZ14" s="95">
        <f t="shared" si="239"/>
        <v>358318.07999999996</v>
      </c>
      <c r="CA14" s="95">
        <f t="shared" si="239"/>
        <v>358318.07999999996</v>
      </c>
      <c r="CB14" s="95">
        <f t="shared" si="239"/>
        <v>358318.07999999996</v>
      </c>
      <c r="CC14" s="95">
        <f t="shared" si="239"/>
        <v>358318.07999999996</v>
      </c>
      <c r="CD14" s="95">
        <f t="shared" si="239"/>
        <v>358318.07999999996</v>
      </c>
      <c r="CE14" s="95">
        <f t="shared" si="239"/>
        <v>358318.07999999996</v>
      </c>
      <c r="CF14" s="95">
        <f t="shared" si="240"/>
        <v>358318.07999999996</v>
      </c>
      <c r="CG14" s="95">
        <f t="shared" si="240"/>
        <v>358318.07999999996</v>
      </c>
      <c r="CH14" s="95">
        <f t="shared" si="240"/>
        <v>429981.69599999994</v>
      </c>
      <c r="CI14" s="95">
        <f t="shared" si="240"/>
        <v>429981.69599999994</v>
      </c>
      <c r="CJ14" s="95">
        <f t="shared" si="240"/>
        <v>429981.69599999994</v>
      </c>
      <c r="CK14" s="95">
        <f t="shared" si="240"/>
        <v>429981.69599999994</v>
      </c>
      <c r="CL14" s="95">
        <f t="shared" si="240"/>
        <v>429981.69599999994</v>
      </c>
      <c r="CM14" s="95">
        <f t="shared" si="240"/>
        <v>429981.69599999994</v>
      </c>
      <c r="CN14" s="95">
        <f t="shared" si="240"/>
        <v>429981.69599999994</v>
      </c>
      <c r="CO14" s="95">
        <f t="shared" si="240"/>
        <v>429981.69599999994</v>
      </c>
      <c r="CP14" s="95">
        <f t="shared" si="241"/>
        <v>429981.69599999994</v>
      </c>
      <c r="CQ14" s="95">
        <f t="shared" si="241"/>
        <v>429981.69599999994</v>
      </c>
      <c r="CR14" s="95">
        <f t="shared" si="241"/>
        <v>429981.69599999994</v>
      </c>
      <c r="CS14" s="95">
        <f t="shared" si="241"/>
        <v>429981.69599999994</v>
      </c>
      <c r="CT14" s="95">
        <f t="shared" si="241"/>
        <v>515978.03519999993</v>
      </c>
      <c r="CU14" s="95">
        <f t="shared" si="241"/>
        <v>515978.03519999993</v>
      </c>
      <c r="CV14" s="95">
        <f t="shared" si="241"/>
        <v>515978.03519999993</v>
      </c>
      <c r="CW14" s="95">
        <f t="shared" si="241"/>
        <v>515978.03519999993</v>
      </c>
      <c r="CX14" s="95">
        <f t="shared" si="241"/>
        <v>515978.03519999993</v>
      </c>
      <c r="CY14" s="95">
        <f t="shared" si="241"/>
        <v>515978.03519999993</v>
      </c>
      <c r="CZ14" s="95">
        <f t="shared" si="242"/>
        <v>515978.03519999993</v>
      </c>
      <c r="DA14" s="95">
        <f t="shared" si="242"/>
        <v>515978.03519999993</v>
      </c>
      <c r="DB14" s="95">
        <f t="shared" si="242"/>
        <v>515978.03519999993</v>
      </c>
      <c r="DC14" s="95">
        <f t="shared" si="242"/>
        <v>515978.03519999993</v>
      </c>
      <c r="DD14" s="95">
        <f t="shared" si="242"/>
        <v>515978.03519999993</v>
      </c>
      <c r="DE14" s="95">
        <f t="shared" si="242"/>
        <v>515978.03519999993</v>
      </c>
      <c r="DF14" s="95">
        <f t="shared" si="242"/>
        <v>619173.64223999984</v>
      </c>
      <c r="DG14" s="95">
        <f t="shared" si="242"/>
        <v>619173.64223999984</v>
      </c>
      <c r="DH14" s="95">
        <f t="shared" si="242"/>
        <v>619173.64223999984</v>
      </c>
      <c r="DI14" s="95">
        <f t="shared" si="242"/>
        <v>619173.64223999984</v>
      </c>
      <c r="DJ14" s="95">
        <f t="shared" si="243"/>
        <v>619173.64223999984</v>
      </c>
      <c r="DK14" s="95">
        <f t="shared" si="243"/>
        <v>619173.64223999984</v>
      </c>
      <c r="DL14" s="95">
        <f t="shared" si="243"/>
        <v>619173.64223999984</v>
      </c>
      <c r="DM14" s="95">
        <f t="shared" si="243"/>
        <v>619173.64223999984</v>
      </c>
      <c r="DN14" s="95">
        <f t="shared" si="243"/>
        <v>619173.64223999984</v>
      </c>
      <c r="DO14" s="95">
        <f t="shared" si="243"/>
        <v>619173.64223999984</v>
      </c>
      <c r="DP14" s="95">
        <f t="shared" si="243"/>
        <v>619173.64223999984</v>
      </c>
      <c r="DQ14" s="96">
        <f t="shared" si="243"/>
        <v>619173.64223999984</v>
      </c>
    </row>
    <row r="15" spans="1:121" ht="18" customHeight="1" x14ac:dyDescent="0.3">
      <c r="A15" s="94" t="s">
        <v>58</v>
      </c>
      <c r="B15" s="95">
        <v>30000</v>
      </c>
      <c r="C15" s="95">
        <f t="shared" ref="C15:M15" si="245">B15</f>
        <v>30000</v>
      </c>
      <c r="D15" s="95">
        <f t="shared" si="245"/>
        <v>30000</v>
      </c>
      <c r="E15" s="95">
        <f t="shared" si="245"/>
        <v>30000</v>
      </c>
      <c r="F15" s="95">
        <f t="shared" si="245"/>
        <v>30000</v>
      </c>
      <c r="G15" s="95">
        <f t="shared" si="245"/>
        <v>30000</v>
      </c>
      <c r="H15" s="95">
        <f t="shared" si="245"/>
        <v>30000</v>
      </c>
      <c r="I15" s="95">
        <f t="shared" si="245"/>
        <v>30000</v>
      </c>
      <c r="J15" s="95">
        <f t="shared" si="245"/>
        <v>30000</v>
      </c>
      <c r="K15" s="95">
        <f t="shared" si="245"/>
        <v>30000</v>
      </c>
      <c r="L15" s="95">
        <f t="shared" si="245"/>
        <v>30000</v>
      </c>
      <c r="M15" s="95">
        <f t="shared" si="245"/>
        <v>30000</v>
      </c>
      <c r="N15" s="95">
        <f t="shared" si="233"/>
        <v>36000</v>
      </c>
      <c r="O15" s="95">
        <f t="shared" si="233"/>
        <v>36000</v>
      </c>
      <c r="P15" s="95">
        <f t="shared" si="233"/>
        <v>36000</v>
      </c>
      <c r="Q15" s="95">
        <f t="shared" si="233"/>
        <v>36000</v>
      </c>
      <c r="R15" s="95">
        <f t="shared" si="233"/>
        <v>36000</v>
      </c>
      <c r="S15" s="95">
        <f t="shared" si="233"/>
        <v>36000</v>
      </c>
      <c r="T15" s="95">
        <f t="shared" si="233"/>
        <v>36000</v>
      </c>
      <c r="U15" s="95">
        <f t="shared" si="233"/>
        <v>36000</v>
      </c>
      <c r="V15" s="95">
        <f t="shared" si="233"/>
        <v>36000</v>
      </c>
      <c r="W15" s="95">
        <f t="shared" si="233"/>
        <v>36000</v>
      </c>
      <c r="X15" s="95">
        <f t="shared" si="234"/>
        <v>36000</v>
      </c>
      <c r="Y15" s="95">
        <f t="shared" si="234"/>
        <v>36000</v>
      </c>
      <c r="Z15" s="95">
        <f t="shared" si="234"/>
        <v>43200</v>
      </c>
      <c r="AA15" s="95">
        <f t="shared" si="234"/>
        <v>43200</v>
      </c>
      <c r="AB15" s="95">
        <f t="shared" si="234"/>
        <v>43200</v>
      </c>
      <c r="AC15" s="95">
        <f t="shared" si="234"/>
        <v>43200</v>
      </c>
      <c r="AD15" s="95">
        <f t="shared" si="234"/>
        <v>43200</v>
      </c>
      <c r="AE15" s="95">
        <f t="shared" si="234"/>
        <v>43200</v>
      </c>
      <c r="AF15" s="95">
        <f t="shared" si="234"/>
        <v>43200</v>
      </c>
      <c r="AG15" s="95">
        <f t="shared" si="234"/>
        <v>43200</v>
      </c>
      <c r="AH15" s="95">
        <f t="shared" si="235"/>
        <v>43200</v>
      </c>
      <c r="AI15" s="95">
        <f t="shared" si="235"/>
        <v>43200</v>
      </c>
      <c r="AJ15" s="95">
        <f t="shared" si="235"/>
        <v>43200</v>
      </c>
      <c r="AK15" s="95">
        <f t="shared" si="235"/>
        <v>43200</v>
      </c>
      <c r="AL15" s="95">
        <f t="shared" si="235"/>
        <v>51840</v>
      </c>
      <c r="AM15" s="95">
        <f t="shared" si="235"/>
        <v>51840</v>
      </c>
      <c r="AN15" s="95">
        <f t="shared" si="235"/>
        <v>51840</v>
      </c>
      <c r="AO15" s="95">
        <f t="shared" si="235"/>
        <v>51840</v>
      </c>
      <c r="AP15" s="95">
        <f t="shared" si="235"/>
        <v>51840</v>
      </c>
      <c r="AQ15" s="95">
        <f t="shared" si="235"/>
        <v>51840</v>
      </c>
      <c r="AR15" s="95">
        <f t="shared" si="236"/>
        <v>51840</v>
      </c>
      <c r="AS15" s="95">
        <f t="shared" si="236"/>
        <v>51840</v>
      </c>
      <c r="AT15" s="95">
        <f t="shared" si="236"/>
        <v>51840</v>
      </c>
      <c r="AU15" s="95">
        <f t="shared" si="236"/>
        <v>51840</v>
      </c>
      <c r="AV15" s="95">
        <f t="shared" si="236"/>
        <v>51840</v>
      </c>
      <c r="AW15" s="95">
        <f t="shared" si="236"/>
        <v>51840</v>
      </c>
      <c r="AX15" s="95">
        <f t="shared" si="236"/>
        <v>62208</v>
      </c>
      <c r="AY15" s="95">
        <f t="shared" si="236"/>
        <v>62208</v>
      </c>
      <c r="AZ15" s="95">
        <f t="shared" si="236"/>
        <v>62208</v>
      </c>
      <c r="BA15" s="95">
        <f t="shared" si="236"/>
        <v>62208</v>
      </c>
      <c r="BB15" s="95">
        <f t="shared" si="237"/>
        <v>62208</v>
      </c>
      <c r="BC15" s="95">
        <f t="shared" si="237"/>
        <v>62208</v>
      </c>
      <c r="BD15" s="95">
        <f t="shared" si="237"/>
        <v>62208</v>
      </c>
      <c r="BE15" s="95">
        <f t="shared" si="237"/>
        <v>62208</v>
      </c>
      <c r="BF15" s="95">
        <f t="shared" si="237"/>
        <v>62208</v>
      </c>
      <c r="BG15" s="95">
        <f t="shared" si="237"/>
        <v>62208</v>
      </c>
      <c r="BH15" s="95">
        <f t="shared" si="237"/>
        <v>62208</v>
      </c>
      <c r="BI15" s="95">
        <f t="shared" si="237"/>
        <v>62208</v>
      </c>
      <c r="BJ15" s="95">
        <f t="shared" si="237"/>
        <v>74649.599999999991</v>
      </c>
      <c r="BK15" s="95">
        <f t="shared" si="237"/>
        <v>74649.599999999991</v>
      </c>
      <c r="BL15" s="95">
        <f t="shared" si="238"/>
        <v>74649.599999999991</v>
      </c>
      <c r="BM15" s="95">
        <f t="shared" si="238"/>
        <v>74649.599999999991</v>
      </c>
      <c r="BN15" s="95">
        <f t="shared" si="238"/>
        <v>74649.599999999991</v>
      </c>
      <c r="BO15" s="95">
        <f t="shared" si="238"/>
        <v>74649.599999999991</v>
      </c>
      <c r="BP15" s="95">
        <f t="shared" si="238"/>
        <v>74649.599999999991</v>
      </c>
      <c r="BQ15" s="95">
        <f t="shared" si="238"/>
        <v>74649.599999999991</v>
      </c>
      <c r="BR15" s="95">
        <f t="shared" si="238"/>
        <v>74649.599999999991</v>
      </c>
      <c r="BS15" s="95">
        <f t="shared" si="238"/>
        <v>74649.599999999991</v>
      </c>
      <c r="BT15" s="95">
        <f t="shared" si="238"/>
        <v>74649.599999999991</v>
      </c>
      <c r="BU15" s="95">
        <f t="shared" si="238"/>
        <v>74649.599999999991</v>
      </c>
      <c r="BV15" s="95">
        <f t="shared" si="239"/>
        <v>89579.51999999999</v>
      </c>
      <c r="BW15" s="95">
        <f t="shared" si="239"/>
        <v>89579.51999999999</v>
      </c>
      <c r="BX15" s="95">
        <f t="shared" si="239"/>
        <v>89579.51999999999</v>
      </c>
      <c r="BY15" s="95">
        <f t="shared" si="239"/>
        <v>89579.51999999999</v>
      </c>
      <c r="BZ15" s="95">
        <f t="shared" si="239"/>
        <v>89579.51999999999</v>
      </c>
      <c r="CA15" s="95">
        <f t="shared" si="239"/>
        <v>89579.51999999999</v>
      </c>
      <c r="CB15" s="95">
        <f t="shared" si="239"/>
        <v>89579.51999999999</v>
      </c>
      <c r="CC15" s="95">
        <f t="shared" si="239"/>
        <v>89579.51999999999</v>
      </c>
      <c r="CD15" s="95">
        <f t="shared" si="239"/>
        <v>89579.51999999999</v>
      </c>
      <c r="CE15" s="95">
        <f t="shared" si="239"/>
        <v>89579.51999999999</v>
      </c>
      <c r="CF15" s="95">
        <f t="shared" si="240"/>
        <v>89579.51999999999</v>
      </c>
      <c r="CG15" s="95">
        <f t="shared" si="240"/>
        <v>89579.51999999999</v>
      </c>
      <c r="CH15" s="95">
        <f t="shared" si="240"/>
        <v>107495.42399999998</v>
      </c>
      <c r="CI15" s="95">
        <f t="shared" si="240"/>
        <v>107495.42399999998</v>
      </c>
      <c r="CJ15" s="95">
        <f t="shared" si="240"/>
        <v>107495.42399999998</v>
      </c>
      <c r="CK15" s="95">
        <f t="shared" si="240"/>
        <v>107495.42399999998</v>
      </c>
      <c r="CL15" s="95">
        <f t="shared" si="240"/>
        <v>107495.42399999998</v>
      </c>
      <c r="CM15" s="95">
        <f t="shared" si="240"/>
        <v>107495.42399999998</v>
      </c>
      <c r="CN15" s="95">
        <f t="shared" si="240"/>
        <v>107495.42399999998</v>
      </c>
      <c r="CO15" s="95">
        <f t="shared" si="240"/>
        <v>107495.42399999998</v>
      </c>
      <c r="CP15" s="95">
        <f t="shared" si="241"/>
        <v>107495.42399999998</v>
      </c>
      <c r="CQ15" s="95">
        <f t="shared" si="241"/>
        <v>107495.42399999998</v>
      </c>
      <c r="CR15" s="95">
        <f t="shared" si="241"/>
        <v>107495.42399999998</v>
      </c>
      <c r="CS15" s="95">
        <f t="shared" si="241"/>
        <v>107495.42399999998</v>
      </c>
      <c r="CT15" s="95">
        <f t="shared" si="241"/>
        <v>128994.50879999998</v>
      </c>
      <c r="CU15" s="95">
        <f t="shared" si="241"/>
        <v>128994.50879999998</v>
      </c>
      <c r="CV15" s="95">
        <f t="shared" si="241"/>
        <v>128994.50879999998</v>
      </c>
      <c r="CW15" s="95">
        <f t="shared" si="241"/>
        <v>128994.50879999998</v>
      </c>
      <c r="CX15" s="95">
        <f t="shared" si="241"/>
        <v>128994.50879999998</v>
      </c>
      <c r="CY15" s="95">
        <f t="shared" si="241"/>
        <v>128994.50879999998</v>
      </c>
      <c r="CZ15" s="95">
        <f t="shared" si="242"/>
        <v>128994.50879999998</v>
      </c>
      <c r="DA15" s="95">
        <f t="shared" si="242"/>
        <v>128994.50879999998</v>
      </c>
      <c r="DB15" s="95">
        <f t="shared" si="242"/>
        <v>128994.50879999998</v>
      </c>
      <c r="DC15" s="95">
        <f t="shared" si="242"/>
        <v>128994.50879999998</v>
      </c>
      <c r="DD15" s="95">
        <f t="shared" si="242"/>
        <v>128994.50879999998</v>
      </c>
      <c r="DE15" s="95">
        <f t="shared" si="242"/>
        <v>128994.50879999998</v>
      </c>
      <c r="DF15" s="95">
        <f t="shared" si="242"/>
        <v>154793.41055999996</v>
      </c>
      <c r="DG15" s="95">
        <f t="shared" si="242"/>
        <v>154793.41055999996</v>
      </c>
      <c r="DH15" s="95">
        <f t="shared" si="242"/>
        <v>154793.41055999996</v>
      </c>
      <c r="DI15" s="95">
        <f t="shared" si="242"/>
        <v>154793.41055999996</v>
      </c>
      <c r="DJ15" s="95">
        <f t="shared" si="243"/>
        <v>154793.41055999996</v>
      </c>
      <c r="DK15" s="95">
        <f t="shared" si="243"/>
        <v>154793.41055999996</v>
      </c>
      <c r="DL15" s="95">
        <f t="shared" si="243"/>
        <v>154793.41055999996</v>
      </c>
      <c r="DM15" s="95">
        <f t="shared" si="243"/>
        <v>154793.41055999996</v>
      </c>
      <c r="DN15" s="95">
        <f t="shared" si="243"/>
        <v>154793.41055999996</v>
      </c>
      <c r="DO15" s="95">
        <f t="shared" si="243"/>
        <v>154793.41055999996</v>
      </c>
      <c r="DP15" s="95">
        <f t="shared" si="243"/>
        <v>154793.41055999996</v>
      </c>
      <c r="DQ15" s="96">
        <f t="shared" si="243"/>
        <v>154793.41055999996</v>
      </c>
    </row>
    <row r="16" spans="1:121" ht="18" customHeight="1" x14ac:dyDescent="0.3">
      <c r="A16" s="94" t="s">
        <v>59</v>
      </c>
      <c r="B16" s="95">
        <v>45000</v>
      </c>
      <c r="C16" s="95">
        <f t="shared" ref="C16:M16" si="246">B16</f>
        <v>45000</v>
      </c>
      <c r="D16" s="95">
        <f t="shared" si="246"/>
        <v>45000</v>
      </c>
      <c r="E16" s="95">
        <f t="shared" si="246"/>
        <v>45000</v>
      </c>
      <c r="F16" s="95">
        <f t="shared" si="246"/>
        <v>45000</v>
      </c>
      <c r="G16" s="95">
        <f t="shared" si="246"/>
        <v>45000</v>
      </c>
      <c r="H16" s="95">
        <f t="shared" si="246"/>
        <v>45000</v>
      </c>
      <c r="I16" s="95">
        <f t="shared" si="246"/>
        <v>45000</v>
      </c>
      <c r="J16" s="95">
        <f t="shared" si="246"/>
        <v>45000</v>
      </c>
      <c r="K16" s="95">
        <f t="shared" si="246"/>
        <v>45000</v>
      </c>
      <c r="L16" s="95">
        <f t="shared" si="246"/>
        <v>45000</v>
      </c>
      <c r="M16" s="95">
        <f t="shared" si="246"/>
        <v>45000</v>
      </c>
      <c r="N16" s="95">
        <f t="shared" si="233"/>
        <v>54000</v>
      </c>
      <c r="O16" s="95">
        <f t="shared" si="233"/>
        <v>54000</v>
      </c>
      <c r="P16" s="95">
        <f t="shared" si="233"/>
        <v>54000</v>
      </c>
      <c r="Q16" s="95">
        <f t="shared" si="233"/>
        <v>54000</v>
      </c>
      <c r="R16" s="95">
        <f t="shared" si="233"/>
        <v>54000</v>
      </c>
      <c r="S16" s="95">
        <f t="shared" si="233"/>
        <v>54000</v>
      </c>
      <c r="T16" s="95">
        <f t="shared" si="233"/>
        <v>54000</v>
      </c>
      <c r="U16" s="95">
        <f t="shared" si="233"/>
        <v>54000</v>
      </c>
      <c r="V16" s="95">
        <f t="shared" si="233"/>
        <v>54000</v>
      </c>
      <c r="W16" s="95">
        <f t="shared" si="233"/>
        <v>54000</v>
      </c>
      <c r="X16" s="95">
        <f t="shared" si="234"/>
        <v>54000</v>
      </c>
      <c r="Y16" s="95">
        <f t="shared" si="234"/>
        <v>54000</v>
      </c>
      <c r="Z16" s="95">
        <f t="shared" si="234"/>
        <v>64800</v>
      </c>
      <c r="AA16" s="95">
        <f t="shared" si="234"/>
        <v>64800</v>
      </c>
      <c r="AB16" s="95">
        <f t="shared" si="234"/>
        <v>64800</v>
      </c>
      <c r="AC16" s="95">
        <f t="shared" si="234"/>
        <v>64800</v>
      </c>
      <c r="AD16" s="95">
        <f t="shared" si="234"/>
        <v>64800</v>
      </c>
      <c r="AE16" s="95">
        <f t="shared" si="234"/>
        <v>64800</v>
      </c>
      <c r="AF16" s="95">
        <f t="shared" si="234"/>
        <v>64800</v>
      </c>
      <c r="AG16" s="95">
        <f t="shared" si="234"/>
        <v>64800</v>
      </c>
      <c r="AH16" s="95">
        <f t="shared" si="235"/>
        <v>64800</v>
      </c>
      <c r="AI16" s="95">
        <f t="shared" si="235"/>
        <v>64800</v>
      </c>
      <c r="AJ16" s="95">
        <f t="shared" si="235"/>
        <v>64800</v>
      </c>
      <c r="AK16" s="95">
        <f t="shared" si="235"/>
        <v>64800</v>
      </c>
      <c r="AL16" s="95">
        <f t="shared" si="235"/>
        <v>77760</v>
      </c>
      <c r="AM16" s="95">
        <f t="shared" si="235"/>
        <v>77760</v>
      </c>
      <c r="AN16" s="95">
        <f t="shared" si="235"/>
        <v>77760</v>
      </c>
      <c r="AO16" s="95">
        <f t="shared" si="235"/>
        <v>77760</v>
      </c>
      <c r="AP16" s="95">
        <f t="shared" si="235"/>
        <v>77760</v>
      </c>
      <c r="AQ16" s="95">
        <f t="shared" si="235"/>
        <v>77760</v>
      </c>
      <c r="AR16" s="95">
        <f t="shared" si="236"/>
        <v>77760</v>
      </c>
      <c r="AS16" s="95">
        <f t="shared" si="236"/>
        <v>77760</v>
      </c>
      <c r="AT16" s="95">
        <f t="shared" si="236"/>
        <v>77760</v>
      </c>
      <c r="AU16" s="95">
        <f t="shared" si="236"/>
        <v>77760</v>
      </c>
      <c r="AV16" s="95">
        <f t="shared" si="236"/>
        <v>77760</v>
      </c>
      <c r="AW16" s="95">
        <f t="shared" si="236"/>
        <v>77760</v>
      </c>
      <c r="AX16" s="95">
        <f t="shared" si="236"/>
        <v>93312</v>
      </c>
      <c r="AY16" s="95">
        <f t="shared" si="236"/>
        <v>93312</v>
      </c>
      <c r="AZ16" s="95">
        <f t="shared" si="236"/>
        <v>93312</v>
      </c>
      <c r="BA16" s="95">
        <f t="shared" si="236"/>
        <v>93312</v>
      </c>
      <c r="BB16" s="95">
        <f t="shared" si="237"/>
        <v>93312</v>
      </c>
      <c r="BC16" s="95">
        <f t="shared" si="237"/>
        <v>93312</v>
      </c>
      <c r="BD16" s="95">
        <f t="shared" si="237"/>
        <v>93312</v>
      </c>
      <c r="BE16" s="95">
        <f t="shared" si="237"/>
        <v>93312</v>
      </c>
      <c r="BF16" s="95">
        <f t="shared" si="237"/>
        <v>93312</v>
      </c>
      <c r="BG16" s="95">
        <f t="shared" si="237"/>
        <v>93312</v>
      </c>
      <c r="BH16" s="95">
        <f t="shared" si="237"/>
        <v>93312</v>
      </c>
      <c r="BI16" s="95">
        <f t="shared" si="237"/>
        <v>93312</v>
      </c>
      <c r="BJ16" s="95">
        <f t="shared" si="237"/>
        <v>111974.39999999999</v>
      </c>
      <c r="BK16" s="95">
        <f t="shared" si="237"/>
        <v>111974.39999999999</v>
      </c>
      <c r="BL16" s="95">
        <f t="shared" si="238"/>
        <v>111974.39999999999</v>
      </c>
      <c r="BM16" s="95">
        <f t="shared" si="238"/>
        <v>111974.39999999999</v>
      </c>
      <c r="BN16" s="95">
        <f t="shared" si="238"/>
        <v>111974.39999999999</v>
      </c>
      <c r="BO16" s="95">
        <f t="shared" si="238"/>
        <v>111974.39999999999</v>
      </c>
      <c r="BP16" s="95">
        <f t="shared" si="238"/>
        <v>111974.39999999999</v>
      </c>
      <c r="BQ16" s="95">
        <f t="shared" si="238"/>
        <v>111974.39999999999</v>
      </c>
      <c r="BR16" s="95">
        <f t="shared" si="238"/>
        <v>111974.39999999999</v>
      </c>
      <c r="BS16" s="95">
        <f t="shared" si="238"/>
        <v>111974.39999999999</v>
      </c>
      <c r="BT16" s="95">
        <f t="shared" si="238"/>
        <v>111974.39999999999</v>
      </c>
      <c r="BU16" s="95">
        <f t="shared" si="238"/>
        <v>111974.39999999999</v>
      </c>
      <c r="BV16" s="95">
        <f t="shared" si="239"/>
        <v>134369.28</v>
      </c>
      <c r="BW16" s="95">
        <f t="shared" si="239"/>
        <v>134369.28</v>
      </c>
      <c r="BX16" s="95">
        <f t="shared" si="239"/>
        <v>134369.28</v>
      </c>
      <c r="BY16" s="95">
        <f t="shared" si="239"/>
        <v>134369.28</v>
      </c>
      <c r="BZ16" s="95">
        <f t="shared" si="239"/>
        <v>134369.28</v>
      </c>
      <c r="CA16" s="95">
        <f t="shared" si="239"/>
        <v>134369.28</v>
      </c>
      <c r="CB16" s="95">
        <f t="shared" si="239"/>
        <v>134369.28</v>
      </c>
      <c r="CC16" s="95">
        <f t="shared" si="239"/>
        <v>134369.28</v>
      </c>
      <c r="CD16" s="95">
        <f t="shared" si="239"/>
        <v>134369.28</v>
      </c>
      <c r="CE16" s="95">
        <f t="shared" si="239"/>
        <v>134369.28</v>
      </c>
      <c r="CF16" s="95">
        <f t="shared" si="240"/>
        <v>134369.28</v>
      </c>
      <c r="CG16" s="95">
        <f t="shared" si="240"/>
        <v>134369.28</v>
      </c>
      <c r="CH16" s="95">
        <f t="shared" si="240"/>
        <v>161243.136</v>
      </c>
      <c r="CI16" s="95">
        <f t="shared" si="240"/>
        <v>161243.136</v>
      </c>
      <c r="CJ16" s="95">
        <f t="shared" si="240"/>
        <v>161243.136</v>
      </c>
      <c r="CK16" s="95">
        <f t="shared" si="240"/>
        <v>161243.136</v>
      </c>
      <c r="CL16" s="95">
        <f t="shared" si="240"/>
        <v>161243.136</v>
      </c>
      <c r="CM16" s="95">
        <f t="shared" si="240"/>
        <v>161243.136</v>
      </c>
      <c r="CN16" s="95">
        <f t="shared" si="240"/>
        <v>161243.136</v>
      </c>
      <c r="CO16" s="95">
        <f t="shared" si="240"/>
        <v>161243.136</v>
      </c>
      <c r="CP16" s="95">
        <f t="shared" si="241"/>
        <v>161243.136</v>
      </c>
      <c r="CQ16" s="95">
        <f t="shared" si="241"/>
        <v>161243.136</v>
      </c>
      <c r="CR16" s="95">
        <f t="shared" si="241"/>
        <v>161243.136</v>
      </c>
      <c r="CS16" s="95">
        <f t="shared" si="241"/>
        <v>161243.136</v>
      </c>
      <c r="CT16" s="95">
        <f t="shared" si="241"/>
        <v>193491.76319999999</v>
      </c>
      <c r="CU16" s="95">
        <f t="shared" si="241"/>
        <v>193491.76319999999</v>
      </c>
      <c r="CV16" s="95">
        <f t="shared" si="241"/>
        <v>193491.76319999999</v>
      </c>
      <c r="CW16" s="95">
        <f t="shared" si="241"/>
        <v>193491.76319999999</v>
      </c>
      <c r="CX16" s="95">
        <f t="shared" si="241"/>
        <v>193491.76319999999</v>
      </c>
      <c r="CY16" s="95">
        <f t="shared" si="241"/>
        <v>193491.76319999999</v>
      </c>
      <c r="CZ16" s="95">
        <f t="shared" si="242"/>
        <v>193491.76319999999</v>
      </c>
      <c r="DA16" s="95">
        <f t="shared" si="242"/>
        <v>193491.76319999999</v>
      </c>
      <c r="DB16" s="95">
        <f t="shared" si="242"/>
        <v>193491.76319999999</v>
      </c>
      <c r="DC16" s="95">
        <f t="shared" si="242"/>
        <v>193491.76319999999</v>
      </c>
      <c r="DD16" s="95">
        <f t="shared" si="242"/>
        <v>193491.76319999999</v>
      </c>
      <c r="DE16" s="95">
        <f t="shared" si="242"/>
        <v>193491.76319999999</v>
      </c>
      <c r="DF16" s="95">
        <f t="shared" si="242"/>
        <v>232190.11583999998</v>
      </c>
      <c r="DG16" s="95">
        <f t="shared" si="242"/>
        <v>232190.11583999998</v>
      </c>
      <c r="DH16" s="95">
        <f t="shared" si="242"/>
        <v>232190.11583999998</v>
      </c>
      <c r="DI16" s="95">
        <f t="shared" si="242"/>
        <v>232190.11583999998</v>
      </c>
      <c r="DJ16" s="95">
        <f t="shared" si="243"/>
        <v>232190.11583999998</v>
      </c>
      <c r="DK16" s="95">
        <f t="shared" si="243"/>
        <v>232190.11583999998</v>
      </c>
      <c r="DL16" s="95">
        <f t="shared" si="243"/>
        <v>232190.11583999998</v>
      </c>
      <c r="DM16" s="95">
        <f t="shared" si="243"/>
        <v>232190.11583999998</v>
      </c>
      <c r="DN16" s="95">
        <f t="shared" si="243"/>
        <v>232190.11583999998</v>
      </c>
      <c r="DO16" s="95">
        <f t="shared" si="243"/>
        <v>232190.11583999998</v>
      </c>
      <c r="DP16" s="95">
        <f t="shared" si="243"/>
        <v>232190.11583999998</v>
      </c>
      <c r="DQ16" s="96">
        <f t="shared" si="243"/>
        <v>232190.11583999998</v>
      </c>
    </row>
    <row r="17" spans="1:121" ht="18" customHeight="1" x14ac:dyDescent="0.3">
      <c r="A17" s="94" t="s">
        <v>60</v>
      </c>
      <c r="B17" s="95">
        <v>10000</v>
      </c>
      <c r="C17" s="95">
        <f t="shared" ref="C17:M17" si="247">B17</f>
        <v>10000</v>
      </c>
      <c r="D17" s="95">
        <f t="shared" si="247"/>
        <v>10000</v>
      </c>
      <c r="E17" s="95">
        <f t="shared" si="247"/>
        <v>10000</v>
      </c>
      <c r="F17" s="95">
        <f t="shared" si="247"/>
        <v>10000</v>
      </c>
      <c r="G17" s="95">
        <f t="shared" si="247"/>
        <v>10000</v>
      </c>
      <c r="H17" s="95">
        <f t="shared" si="247"/>
        <v>10000</v>
      </c>
      <c r="I17" s="95">
        <f t="shared" si="247"/>
        <v>10000</v>
      </c>
      <c r="J17" s="95">
        <f t="shared" si="247"/>
        <v>10000</v>
      </c>
      <c r="K17" s="95">
        <f t="shared" si="247"/>
        <v>10000</v>
      </c>
      <c r="L17" s="95">
        <f t="shared" si="247"/>
        <v>10000</v>
      </c>
      <c r="M17" s="95">
        <f t="shared" si="247"/>
        <v>10000</v>
      </c>
      <c r="N17" s="95">
        <f t="shared" si="233"/>
        <v>12000</v>
      </c>
      <c r="O17" s="95">
        <f t="shared" si="233"/>
        <v>12000</v>
      </c>
      <c r="P17" s="95">
        <f t="shared" si="233"/>
        <v>12000</v>
      </c>
      <c r="Q17" s="95">
        <f t="shared" si="233"/>
        <v>12000</v>
      </c>
      <c r="R17" s="95">
        <f t="shared" si="233"/>
        <v>12000</v>
      </c>
      <c r="S17" s="95">
        <f t="shared" si="233"/>
        <v>12000</v>
      </c>
      <c r="T17" s="95">
        <f t="shared" si="233"/>
        <v>12000</v>
      </c>
      <c r="U17" s="95">
        <f t="shared" si="233"/>
        <v>12000</v>
      </c>
      <c r="V17" s="95">
        <f t="shared" si="233"/>
        <v>12000</v>
      </c>
      <c r="W17" s="95">
        <f t="shared" si="233"/>
        <v>12000</v>
      </c>
      <c r="X17" s="95">
        <f t="shared" si="234"/>
        <v>12000</v>
      </c>
      <c r="Y17" s="95">
        <f t="shared" si="234"/>
        <v>12000</v>
      </c>
      <c r="Z17" s="95">
        <f t="shared" si="234"/>
        <v>14400</v>
      </c>
      <c r="AA17" s="95">
        <f t="shared" si="234"/>
        <v>14400</v>
      </c>
      <c r="AB17" s="95">
        <f t="shared" si="234"/>
        <v>14400</v>
      </c>
      <c r="AC17" s="95">
        <f t="shared" si="234"/>
        <v>14400</v>
      </c>
      <c r="AD17" s="95">
        <f t="shared" si="234"/>
        <v>14400</v>
      </c>
      <c r="AE17" s="95">
        <f t="shared" si="234"/>
        <v>14400</v>
      </c>
      <c r="AF17" s="95">
        <f t="shared" si="234"/>
        <v>14400</v>
      </c>
      <c r="AG17" s="95">
        <f t="shared" si="234"/>
        <v>14400</v>
      </c>
      <c r="AH17" s="95">
        <f t="shared" si="235"/>
        <v>14400</v>
      </c>
      <c r="AI17" s="95">
        <f t="shared" si="235"/>
        <v>14400</v>
      </c>
      <c r="AJ17" s="95">
        <f t="shared" si="235"/>
        <v>14400</v>
      </c>
      <c r="AK17" s="95">
        <f t="shared" si="235"/>
        <v>14400</v>
      </c>
      <c r="AL17" s="95">
        <f t="shared" si="235"/>
        <v>17280</v>
      </c>
      <c r="AM17" s="95">
        <f t="shared" si="235"/>
        <v>17280</v>
      </c>
      <c r="AN17" s="95">
        <f t="shared" si="235"/>
        <v>17280</v>
      </c>
      <c r="AO17" s="95">
        <f t="shared" si="235"/>
        <v>17280</v>
      </c>
      <c r="AP17" s="95">
        <f t="shared" si="235"/>
        <v>17280</v>
      </c>
      <c r="AQ17" s="95">
        <f t="shared" si="235"/>
        <v>17280</v>
      </c>
      <c r="AR17" s="95">
        <f t="shared" si="236"/>
        <v>17280</v>
      </c>
      <c r="AS17" s="95">
        <f t="shared" si="236"/>
        <v>17280</v>
      </c>
      <c r="AT17" s="95">
        <f t="shared" si="236"/>
        <v>17280</v>
      </c>
      <c r="AU17" s="95">
        <f t="shared" si="236"/>
        <v>17280</v>
      </c>
      <c r="AV17" s="95">
        <f t="shared" si="236"/>
        <v>17280</v>
      </c>
      <c r="AW17" s="95">
        <f t="shared" si="236"/>
        <v>17280</v>
      </c>
      <c r="AX17" s="95">
        <f t="shared" si="236"/>
        <v>20736</v>
      </c>
      <c r="AY17" s="95">
        <f t="shared" si="236"/>
        <v>20736</v>
      </c>
      <c r="AZ17" s="95">
        <f t="shared" si="236"/>
        <v>20736</v>
      </c>
      <c r="BA17" s="95">
        <f t="shared" si="236"/>
        <v>20736</v>
      </c>
      <c r="BB17" s="95">
        <f t="shared" si="237"/>
        <v>20736</v>
      </c>
      <c r="BC17" s="95">
        <f t="shared" si="237"/>
        <v>20736</v>
      </c>
      <c r="BD17" s="95">
        <f t="shared" si="237"/>
        <v>20736</v>
      </c>
      <c r="BE17" s="95">
        <f t="shared" si="237"/>
        <v>20736</v>
      </c>
      <c r="BF17" s="95">
        <f t="shared" si="237"/>
        <v>20736</v>
      </c>
      <c r="BG17" s="95">
        <f t="shared" si="237"/>
        <v>20736</v>
      </c>
      <c r="BH17" s="95">
        <f t="shared" si="237"/>
        <v>20736</v>
      </c>
      <c r="BI17" s="95">
        <f t="shared" si="237"/>
        <v>20736</v>
      </c>
      <c r="BJ17" s="95">
        <f t="shared" si="237"/>
        <v>24883.200000000001</v>
      </c>
      <c r="BK17" s="95">
        <f t="shared" si="237"/>
        <v>24883.200000000001</v>
      </c>
      <c r="BL17" s="95">
        <f t="shared" si="238"/>
        <v>24883.200000000001</v>
      </c>
      <c r="BM17" s="95">
        <f t="shared" si="238"/>
        <v>24883.200000000001</v>
      </c>
      <c r="BN17" s="95">
        <f t="shared" si="238"/>
        <v>24883.200000000001</v>
      </c>
      <c r="BO17" s="95">
        <f t="shared" si="238"/>
        <v>24883.200000000001</v>
      </c>
      <c r="BP17" s="95">
        <f t="shared" si="238"/>
        <v>24883.200000000001</v>
      </c>
      <c r="BQ17" s="95">
        <f t="shared" si="238"/>
        <v>24883.200000000001</v>
      </c>
      <c r="BR17" s="95">
        <f t="shared" si="238"/>
        <v>24883.200000000001</v>
      </c>
      <c r="BS17" s="95">
        <f t="shared" si="238"/>
        <v>24883.200000000001</v>
      </c>
      <c r="BT17" s="95">
        <f t="shared" si="238"/>
        <v>24883.200000000001</v>
      </c>
      <c r="BU17" s="95">
        <f t="shared" si="238"/>
        <v>24883.200000000001</v>
      </c>
      <c r="BV17" s="95">
        <f t="shared" si="239"/>
        <v>29859.84</v>
      </c>
      <c r="BW17" s="95">
        <f t="shared" si="239"/>
        <v>29859.84</v>
      </c>
      <c r="BX17" s="95">
        <f t="shared" si="239"/>
        <v>29859.84</v>
      </c>
      <c r="BY17" s="95">
        <f t="shared" si="239"/>
        <v>29859.84</v>
      </c>
      <c r="BZ17" s="95">
        <f t="shared" si="239"/>
        <v>29859.84</v>
      </c>
      <c r="CA17" s="95">
        <f t="shared" si="239"/>
        <v>29859.84</v>
      </c>
      <c r="CB17" s="95">
        <f t="shared" si="239"/>
        <v>29859.84</v>
      </c>
      <c r="CC17" s="95">
        <f t="shared" si="239"/>
        <v>29859.84</v>
      </c>
      <c r="CD17" s="95">
        <f t="shared" si="239"/>
        <v>29859.84</v>
      </c>
      <c r="CE17" s="95">
        <f t="shared" si="239"/>
        <v>29859.84</v>
      </c>
      <c r="CF17" s="95">
        <f t="shared" si="240"/>
        <v>29859.84</v>
      </c>
      <c r="CG17" s="95">
        <f t="shared" si="240"/>
        <v>29859.84</v>
      </c>
      <c r="CH17" s="95">
        <f t="shared" si="240"/>
        <v>35831.807999999997</v>
      </c>
      <c r="CI17" s="95">
        <f t="shared" si="240"/>
        <v>35831.807999999997</v>
      </c>
      <c r="CJ17" s="95">
        <f t="shared" si="240"/>
        <v>35831.807999999997</v>
      </c>
      <c r="CK17" s="95">
        <f t="shared" si="240"/>
        <v>35831.807999999997</v>
      </c>
      <c r="CL17" s="95">
        <f t="shared" si="240"/>
        <v>35831.807999999997</v>
      </c>
      <c r="CM17" s="95">
        <f t="shared" si="240"/>
        <v>35831.807999999997</v>
      </c>
      <c r="CN17" s="95">
        <f t="shared" si="240"/>
        <v>35831.807999999997</v>
      </c>
      <c r="CO17" s="95">
        <f t="shared" si="240"/>
        <v>35831.807999999997</v>
      </c>
      <c r="CP17" s="95">
        <f t="shared" si="241"/>
        <v>35831.807999999997</v>
      </c>
      <c r="CQ17" s="95">
        <f t="shared" si="241"/>
        <v>35831.807999999997</v>
      </c>
      <c r="CR17" s="95">
        <f t="shared" si="241"/>
        <v>35831.807999999997</v>
      </c>
      <c r="CS17" s="95">
        <f t="shared" si="241"/>
        <v>35831.807999999997</v>
      </c>
      <c r="CT17" s="95">
        <f t="shared" si="241"/>
        <v>42998.169599999994</v>
      </c>
      <c r="CU17" s="95">
        <f t="shared" si="241"/>
        <v>42998.169599999994</v>
      </c>
      <c r="CV17" s="95">
        <f t="shared" si="241"/>
        <v>42998.169599999994</v>
      </c>
      <c r="CW17" s="95">
        <f t="shared" si="241"/>
        <v>42998.169599999994</v>
      </c>
      <c r="CX17" s="95">
        <f t="shared" si="241"/>
        <v>42998.169599999994</v>
      </c>
      <c r="CY17" s="95">
        <f t="shared" si="241"/>
        <v>42998.169599999994</v>
      </c>
      <c r="CZ17" s="95">
        <f t="shared" si="242"/>
        <v>42998.169599999994</v>
      </c>
      <c r="DA17" s="95">
        <f t="shared" si="242"/>
        <v>42998.169599999994</v>
      </c>
      <c r="DB17" s="95">
        <f t="shared" si="242"/>
        <v>42998.169599999994</v>
      </c>
      <c r="DC17" s="95">
        <f t="shared" si="242"/>
        <v>42998.169599999994</v>
      </c>
      <c r="DD17" s="95">
        <f t="shared" si="242"/>
        <v>42998.169599999994</v>
      </c>
      <c r="DE17" s="95">
        <f t="shared" si="242"/>
        <v>42998.169599999994</v>
      </c>
      <c r="DF17" s="95">
        <f t="shared" si="242"/>
        <v>51597.803519999994</v>
      </c>
      <c r="DG17" s="95">
        <f t="shared" si="242"/>
        <v>51597.803519999994</v>
      </c>
      <c r="DH17" s="95">
        <f t="shared" si="242"/>
        <v>51597.803519999994</v>
      </c>
      <c r="DI17" s="95">
        <f t="shared" si="242"/>
        <v>51597.803519999994</v>
      </c>
      <c r="DJ17" s="95">
        <f t="shared" si="243"/>
        <v>51597.803519999994</v>
      </c>
      <c r="DK17" s="95">
        <f t="shared" si="243"/>
        <v>51597.803519999994</v>
      </c>
      <c r="DL17" s="95">
        <f t="shared" si="243"/>
        <v>51597.803519999994</v>
      </c>
      <c r="DM17" s="95">
        <f t="shared" si="243"/>
        <v>51597.803519999994</v>
      </c>
      <c r="DN17" s="95">
        <f t="shared" si="243"/>
        <v>51597.803519999994</v>
      </c>
      <c r="DO17" s="95">
        <f t="shared" si="243"/>
        <v>51597.803519999994</v>
      </c>
      <c r="DP17" s="95">
        <f t="shared" si="243"/>
        <v>51597.803519999994</v>
      </c>
      <c r="DQ17" s="96">
        <f t="shared" si="243"/>
        <v>51597.803519999994</v>
      </c>
    </row>
    <row r="18" spans="1:121" s="7" customFormat="1" ht="18" customHeight="1" x14ac:dyDescent="0.3">
      <c r="A18" s="91" t="s">
        <v>61</v>
      </c>
      <c r="B18" s="92">
        <f t="shared" ref="B18:AG18" si="248">SUM(B19:B26)</f>
        <v>1305000</v>
      </c>
      <c r="C18" s="92">
        <f t="shared" si="248"/>
        <v>1305000</v>
      </c>
      <c r="D18" s="92">
        <f t="shared" si="248"/>
        <v>1305000</v>
      </c>
      <c r="E18" s="92">
        <f t="shared" si="248"/>
        <v>1305000</v>
      </c>
      <c r="F18" s="92">
        <f t="shared" si="248"/>
        <v>1305000</v>
      </c>
      <c r="G18" s="92">
        <f t="shared" si="248"/>
        <v>1305000</v>
      </c>
      <c r="H18" s="92">
        <f t="shared" si="248"/>
        <v>1305000</v>
      </c>
      <c r="I18" s="92">
        <f t="shared" si="248"/>
        <v>1305000</v>
      </c>
      <c r="J18" s="92">
        <f t="shared" si="248"/>
        <v>1305000</v>
      </c>
      <c r="K18" s="92">
        <f t="shared" si="248"/>
        <v>1305000</v>
      </c>
      <c r="L18" s="92">
        <f t="shared" si="248"/>
        <v>1305000</v>
      </c>
      <c r="M18" s="92">
        <f t="shared" si="248"/>
        <v>1305000</v>
      </c>
      <c r="N18" s="92">
        <f t="shared" si="248"/>
        <v>1566000</v>
      </c>
      <c r="O18" s="92">
        <f t="shared" si="248"/>
        <v>1566000</v>
      </c>
      <c r="P18" s="92">
        <f t="shared" si="248"/>
        <v>1566000</v>
      </c>
      <c r="Q18" s="92">
        <f t="shared" si="248"/>
        <v>1566000</v>
      </c>
      <c r="R18" s="92">
        <f t="shared" si="248"/>
        <v>1566000</v>
      </c>
      <c r="S18" s="92">
        <f t="shared" si="248"/>
        <v>1566000</v>
      </c>
      <c r="T18" s="92">
        <f t="shared" si="248"/>
        <v>1566000</v>
      </c>
      <c r="U18" s="92">
        <f t="shared" si="248"/>
        <v>1566000</v>
      </c>
      <c r="V18" s="92">
        <f t="shared" si="248"/>
        <v>1566000</v>
      </c>
      <c r="W18" s="92">
        <f t="shared" si="248"/>
        <v>1566000</v>
      </c>
      <c r="X18" s="92">
        <f t="shared" si="248"/>
        <v>1566000</v>
      </c>
      <c r="Y18" s="92">
        <f t="shared" si="248"/>
        <v>1566000</v>
      </c>
      <c r="Z18" s="92">
        <f t="shared" si="248"/>
        <v>1879200</v>
      </c>
      <c r="AA18" s="92">
        <f t="shared" si="248"/>
        <v>1879200</v>
      </c>
      <c r="AB18" s="92">
        <f t="shared" si="248"/>
        <v>1879200</v>
      </c>
      <c r="AC18" s="92">
        <f t="shared" si="248"/>
        <v>1879200</v>
      </c>
      <c r="AD18" s="92">
        <f t="shared" si="248"/>
        <v>1879200</v>
      </c>
      <c r="AE18" s="92">
        <f t="shared" si="248"/>
        <v>1879200</v>
      </c>
      <c r="AF18" s="92">
        <f t="shared" si="248"/>
        <v>1879200</v>
      </c>
      <c r="AG18" s="92">
        <f t="shared" si="248"/>
        <v>1879200</v>
      </c>
      <c r="AH18" s="92">
        <f t="shared" ref="AH18:BM18" si="249">SUM(AH19:AH26)</f>
        <v>1879200</v>
      </c>
      <c r="AI18" s="92">
        <f t="shared" si="249"/>
        <v>1879200</v>
      </c>
      <c r="AJ18" s="92">
        <f t="shared" si="249"/>
        <v>1879200</v>
      </c>
      <c r="AK18" s="92">
        <f t="shared" si="249"/>
        <v>1879200</v>
      </c>
      <c r="AL18" s="92">
        <f t="shared" si="249"/>
        <v>2255040</v>
      </c>
      <c r="AM18" s="92">
        <f t="shared" si="249"/>
        <v>2255040</v>
      </c>
      <c r="AN18" s="92">
        <f t="shared" si="249"/>
        <v>2255040</v>
      </c>
      <c r="AO18" s="92">
        <f t="shared" si="249"/>
        <v>2255040</v>
      </c>
      <c r="AP18" s="92">
        <f t="shared" si="249"/>
        <v>2255040</v>
      </c>
      <c r="AQ18" s="92">
        <f t="shared" si="249"/>
        <v>2255040</v>
      </c>
      <c r="AR18" s="92">
        <f t="shared" si="249"/>
        <v>2255040</v>
      </c>
      <c r="AS18" s="92">
        <f t="shared" si="249"/>
        <v>2255040</v>
      </c>
      <c r="AT18" s="92">
        <f t="shared" si="249"/>
        <v>2255040</v>
      </c>
      <c r="AU18" s="92">
        <f t="shared" si="249"/>
        <v>2255040</v>
      </c>
      <c r="AV18" s="92">
        <f t="shared" si="249"/>
        <v>2255040</v>
      </c>
      <c r="AW18" s="92">
        <f t="shared" si="249"/>
        <v>2255040</v>
      </c>
      <c r="AX18" s="92">
        <f t="shared" si="249"/>
        <v>2706048</v>
      </c>
      <c r="AY18" s="92">
        <f t="shared" si="249"/>
        <v>2706048</v>
      </c>
      <c r="AZ18" s="92">
        <f t="shared" si="249"/>
        <v>2706048</v>
      </c>
      <c r="BA18" s="92">
        <f t="shared" si="249"/>
        <v>2706048</v>
      </c>
      <c r="BB18" s="92">
        <f t="shared" si="249"/>
        <v>2706048</v>
      </c>
      <c r="BC18" s="92">
        <f t="shared" si="249"/>
        <v>2706048</v>
      </c>
      <c r="BD18" s="92">
        <f t="shared" si="249"/>
        <v>2706048</v>
      </c>
      <c r="BE18" s="92">
        <f t="shared" si="249"/>
        <v>2706048</v>
      </c>
      <c r="BF18" s="92">
        <f t="shared" si="249"/>
        <v>2706048</v>
      </c>
      <c r="BG18" s="92">
        <f t="shared" si="249"/>
        <v>2706048</v>
      </c>
      <c r="BH18" s="92">
        <f t="shared" si="249"/>
        <v>2706048</v>
      </c>
      <c r="BI18" s="92">
        <f t="shared" si="249"/>
        <v>2706048</v>
      </c>
      <c r="BJ18" s="92">
        <f t="shared" si="249"/>
        <v>3247257.6000000001</v>
      </c>
      <c r="BK18" s="92">
        <f t="shared" si="249"/>
        <v>3247257.6000000001</v>
      </c>
      <c r="BL18" s="92">
        <f t="shared" si="249"/>
        <v>3247257.6000000001</v>
      </c>
      <c r="BM18" s="92">
        <f t="shared" si="249"/>
        <v>3247257.6000000001</v>
      </c>
      <c r="BN18" s="92">
        <f t="shared" ref="BN18:CS18" si="250">SUM(BN19:BN26)</f>
        <v>3247257.6000000001</v>
      </c>
      <c r="BO18" s="92">
        <f t="shared" si="250"/>
        <v>3247257.6000000001</v>
      </c>
      <c r="BP18" s="92">
        <f t="shared" si="250"/>
        <v>3247257.6000000001</v>
      </c>
      <c r="BQ18" s="92">
        <f t="shared" si="250"/>
        <v>3247257.6000000001</v>
      </c>
      <c r="BR18" s="92">
        <f t="shared" si="250"/>
        <v>3247257.6000000001</v>
      </c>
      <c r="BS18" s="92">
        <f t="shared" si="250"/>
        <v>3247257.6000000001</v>
      </c>
      <c r="BT18" s="92">
        <f t="shared" si="250"/>
        <v>3247257.6000000001</v>
      </c>
      <c r="BU18" s="92">
        <f t="shared" si="250"/>
        <v>3247257.6000000001</v>
      </c>
      <c r="BV18" s="92">
        <f t="shared" si="250"/>
        <v>3896709.1200000001</v>
      </c>
      <c r="BW18" s="92">
        <f t="shared" si="250"/>
        <v>3896709.1200000001</v>
      </c>
      <c r="BX18" s="92">
        <f t="shared" si="250"/>
        <v>3896709.1200000001</v>
      </c>
      <c r="BY18" s="92">
        <f t="shared" si="250"/>
        <v>3896709.1200000001</v>
      </c>
      <c r="BZ18" s="92">
        <f t="shared" si="250"/>
        <v>3896709.1200000001</v>
      </c>
      <c r="CA18" s="92">
        <f t="shared" si="250"/>
        <v>3896709.1200000001</v>
      </c>
      <c r="CB18" s="92">
        <f t="shared" si="250"/>
        <v>3896709.1200000001</v>
      </c>
      <c r="CC18" s="92">
        <f t="shared" si="250"/>
        <v>3896709.1200000001</v>
      </c>
      <c r="CD18" s="92">
        <f t="shared" si="250"/>
        <v>3896709.1200000001</v>
      </c>
      <c r="CE18" s="92">
        <f t="shared" si="250"/>
        <v>3896709.1200000001</v>
      </c>
      <c r="CF18" s="92">
        <f t="shared" si="250"/>
        <v>3896709.1200000001</v>
      </c>
      <c r="CG18" s="92">
        <f t="shared" si="250"/>
        <v>3896709.1200000001</v>
      </c>
      <c r="CH18" s="92">
        <f t="shared" si="250"/>
        <v>4676050.9439999992</v>
      </c>
      <c r="CI18" s="92">
        <f t="shared" si="250"/>
        <v>4676050.9439999992</v>
      </c>
      <c r="CJ18" s="92">
        <f t="shared" si="250"/>
        <v>4676050.9439999992</v>
      </c>
      <c r="CK18" s="92">
        <f t="shared" si="250"/>
        <v>4676050.9439999992</v>
      </c>
      <c r="CL18" s="92">
        <f t="shared" si="250"/>
        <v>4676050.9439999992</v>
      </c>
      <c r="CM18" s="92">
        <f t="shared" si="250"/>
        <v>4676050.9439999992</v>
      </c>
      <c r="CN18" s="92">
        <f t="shared" si="250"/>
        <v>4676050.9439999992</v>
      </c>
      <c r="CO18" s="92">
        <f t="shared" si="250"/>
        <v>4676050.9439999992</v>
      </c>
      <c r="CP18" s="92">
        <f t="shared" si="250"/>
        <v>4676050.9439999992</v>
      </c>
      <c r="CQ18" s="92">
        <f t="shared" si="250"/>
        <v>4676050.9439999992</v>
      </c>
      <c r="CR18" s="92">
        <f t="shared" si="250"/>
        <v>4676050.9439999992</v>
      </c>
      <c r="CS18" s="92">
        <f t="shared" si="250"/>
        <v>4676050.9439999992</v>
      </c>
      <c r="CT18" s="92">
        <f t="shared" ref="CT18:DQ18" si="251">SUM(CT19:CT26)</f>
        <v>5611261.1327999998</v>
      </c>
      <c r="CU18" s="92">
        <f t="shared" si="251"/>
        <v>5611261.1327999998</v>
      </c>
      <c r="CV18" s="92">
        <f t="shared" si="251"/>
        <v>5611261.1327999998</v>
      </c>
      <c r="CW18" s="92">
        <f t="shared" si="251"/>
        <v>5611261.1327999998</v>
      </c>
      <c r="CX18" s="92">
        <f t="shared" si="251"/>
        <v>5611261.1327999998</v>
      </c>
      <c r="CY18" s="92">
        <f t="shared" si="251"/>
        <v>5611261.1327999998</v>
      </c>
      <c r="CZ18" s="92">
        <f t="shared" si="251"/>
        <v>5611261.1327999998</v>
      </c>
      <c r="DA18" s="92">
        <f t="shared" si="251"/>
        <v>5611261.1327999998</v>
      </c>
      <c r="DB18" s="92">
        <f t="shared" si="251"/>
        <v>5611261.1327999998</v>
      </c>
      <c r="DC18" s="92">
        <f t="shared" si="251"/>
        <v>5611261.1327999998</v>
      </c>
      <c r="DD18" s="92">
        <f t="shared" si="251"/>
        <v>5611261.1327999998</v>
      </c>
      <c r="DE18" s="92">
        <f t="shared" si="251"/>
        <v>5611261.1327999998</v>
      </c>
      <c r="DF18" s="92">
        <f t="shared" si="251"/>
        <v>6733513.3593599983</v>
      </c>
      <c r="DG18" s="92">
        <f t="shared" si="251"/>
        <v>6733513.3593599983</v>
      </c>
      <c r="DH18" s="92">
        <f t="shared" si="251"/>
        <v>6733513.3593599983</v>
      </c>
      <c r="DI18" s="92">
        <f t="shared" si="251"/>
        <v>6733513.3593599983</v>
      </c>
      <c r="DJ18" s="92">
        <f t="shared" si="251"/>
        <v>6733513.3593599983</v>
      </c>
      <c r="DK18" s="92">
        <f t="shared" si="251"/>
        <v>6733513.3593599983</v>
      </c>
      <c r="DL18" s="92">
        <f t="shared" si="251"/>
        <v>6733513.3593599983</v>
      </c>
      <c r="DM18" s="92">
        <f t="shared" si="251"/>
        <v>6733513.3593599983</v>
      </c>
      <c r="DN18" s="92">
        <f t="shared" si="251"/>
        <v>6733513.3593599983</v>
      </c>
      <c r="DO18" s="92">
        <f t="shared" si="251"/>
        <v>6733513.3593599983</v>
      </c>
      <c r="DP18" s="92">
        <f t="shared" si="251"/>
        <v>6733513.3593599983</v>
      </c>
      <c r="DQ18" s="93">
        <f t="shared" si="251"/>
        <v>6733513.3593599983</v>
      </c>
    </row>
    <row r="19" spans="1:121" ht="18" customHeight="1" x14ac:dyDescent="0.3">
      <c r="A19" s="94" t="s">
        <v>62</v>
      </c>
      <c r="B19" s="95">
        <v>450000</v>
      </c>
      <c r="C19" s="95">
        <f t="shared" ref="C19:M19" si="252">B19</f>
        <v>450000</v>
      </c>
      <c r="D19" s="95">
        <f t="shared" si="252"/>
        <v>450000</v>
      </c>
      <c r="E19" s="95">
        <f t="shared" si="252"/>
        <v>450000</v>
      </c>
      <c r="F19" s="95">
        <f t="shared" si="252"/>
        <v>450000</v>
      </c>
      <c r="G19" s="95">
        <f t="shared" si="252"/>
        <v>450000</v>
      </c>
      <c r="H19" s="95">
        <f t="shared" si="252"/>
        <v>450000</v>
      </c>
      <c r="I19" s="95">
        <f t="shared" si="252"/>
        <v>450000</v>
      </c>
      <c r="J19" s="95">
        <f t="shared" si="252"/>
        <v>450000</v>
      </c>
      <c r="K19" s="95">
        <f t="shared" si="252"/>
        <v>450000</v>
      </c>
      <c r="L19" s="95">
        <f t="shared" si="252"/>
        <v>450000</v>
      </c>
      <c r="M19" s="95">
        <f t="shared" si="252"/>
        <v>450000</v>
      </c>
      <c r="N19" s="95">
        <f t="shared" ref="N19:N26" si="253">B19*(1+годовойтемп)</f>
        <v>540000</v>
      </c>
      <c r="O19" s="95">
        <f t="shared" ref="O19:O26" si="254">C19*(1+годовойтемп)</f>
        <v>540000</v>
      </c>
      <c r="P19" s="95">
        <f t="shared" ref="P19:P26" si="255">D19*(1+годовойтемп)</f>
        <v>540000</v>
      </c>
      <c r="Q19" s="95">
        <f t="shared" ref="Q19:Q26" si="256">E19*(1+годовойтемп)</f>
        <v>540000</v>
      </c>
      <c r="R19" s="95">
        <f t="shared" ref="R19:R26" si="257">F19*(1+годовойтемп)</f>
        <v>540000</v>
      </c>
      <c r="S19" s="95">
        <f t="shared" ref="S19:S26" si="258">G19*(1+годовойтемп)</f>
        <v>540000</v>
      </c>
      <c r="T19" s="95">
        <f t="shared" ref="T19:T26" si="259">H19*(1+годовойтемп)</f>
        <v>540000</v>
      </c>
      <c r="U19" s="95">
        <f t="shared" ref="U19:U26" si="260">I19*(1+годовойтемп)</f>
        <v>540000</v>
      </c>
      <c r="V19" s="95">
        <f t="shared" ref="V19:V26" si="261">J19*(1+годовойтемп)</f>
        <v>540000</v>
      </c>
      <c r="W19" s="95">
        <f t="shared" ref="W19:W26" si="262">K19*(1+годовойтемп)</f>
        <v>540000</v>
      </c>
      <c r="X19" s="95">
        <f t="shared" ref="X19:X26" si="263">L19*(1+годовойтемп)</f>
        <v>540000</v>
      </c>
      <c r="Y19" s="95">
        <f t="shared" ref="Y19:Y26" si="264">M19*(1+годовойтемп)</f>
        <v>540000</v>
      </c>
      <c r="Z19" s="95">
        <f t="shared" ref="Z19:Z26" si="265">N19*(1+годовойтемп)</f>
        <v>648000</v>
      </c>
      <c r="AA19" s="95">
        <f t="shared" ref="AA19:AA26" si="266">O19*(1+годовойтемп)</f>
        <v>648000</v>
      </c>
      <c r="AB19" s="95">
        <f t="shared" ref="AB19:AB26" si="267">P19*(1+годовойтемп)</f>
        <v>648000</v>
      </c>
      <c r="AC19" s="95">
        <f t="shared" ref="AC19:AC26" si="268">Q19*(1+годовойтемп)</f>
        <v>648000</v>
      </c>
      <c r="AD19" s="95">
        <f t="shared" ref="AD19:AD26" si="269">R19*(1+годовойтемп)</f>
        <v>648000</v>
      </c>
      <c r="AE19" s="95">
        <f t="shared" ref="AE19:AE26" si="270">S19*(1+годовойтемп)</f>
        <v>648000</v>
      </c>
      <c r="AF19" s="95">
        <f t="shared" ref="AF19:AF26" si="271">T19*(1+годовойтемп)</f>
        <v>648000</v>
      </c>
      <c r="AG19" s="95">
        <f t="shared" ref="AG19:AG26" si="272">U19*(1+годовойтемп)</f>
        <v>648000</v>
      </c>
      <c r="AH19" s="95">
        <f t="shared" ref="AH19:AH26" si="273">V19*(1+годовойтемп)</f>
        <v>648000</v>
      </c>
      <c r="AI19" s="95">
        <f t="shared" ref="AI19:AI26" si="274">W19*(1+годовойтемп)</f>
        <v>648000</v>
      </c>
      <c r="AJ19" s="95">
        <f t="shared" ref="AJ19:AJ26" si="275">X19*(1+годовойтемп)</f>
        <v>648000</v>
      </c>
      <c r="AK19" s="95">
        <f t="shared" ref="AK19:AK26" si="276">Y19*(1+годовойтемп)</f>
        <v>648000</v>
      </c>
      <c r="AL19" s="95">
        <f t="shared" ref="AL19:AL26" si="277">Z19*(1+годовойтемп)</f>
        <v>777600</v>
      </c>
      <c r="AM19" s="95">
        <f t="shared" ref="AM19:AM26" si="278">AA19*(1+годовойтемп)</f>
        <v>777600</v>
      </c>
      <c r="AN19" s="95">
        <f t="shared" ref="AN19:AN26" si="279">AB19*(1+годовойтемп)</f>
        <v>777600</v>
      </c>
      <c r="AO19" s="95">
        <f t="shared" ref="AO19:AO26" si="280">AC19*(1+годовойтемп)</f>
        <v>777600</v>
      </c>
      <c r="AP19" s="95">
        <f t="shared" ref="AP19:AP26" si="281">AD19*(1+годовойтемп)</f>
        <v>777600</v>
      </c>
      <c r="AQ19" s="95">
        <f t="shared" ref="AQ19:AQ26" si="282">AE19*(1+годовойтемп)</f>
        <v>777600</v>
      </c>
      <c r="AR19" s="95">
        <f t="shared" ref="AR19:AR26" si="283">AF19*(1+годовойтемп)</f>
        <v>777600</v>
      </c>
      <c r="AS19" s="95">
        <f t="shared" ref="AS19:AS26" si="284">AG19*(1+годовойтемп)</f>
        <v>777600</v>
      </c>
      <c r="AT19" s="95">
        <f t="shared" ref="AT19:AT26" si="285">AH19*(1+годовойтемп)</f>
        <v>777600</v>
      </c>
      <c r="AU19" s="95">
        <f t="shared" ref="AU19:AU26" si="286">AI19*(1+годовойтемп)</f>
        <v>777600</v>
      </c>
      <c r="AV19" s="95">
        <f t="shared" ref="AV19:AV26" si="287">AJ19*(1+годовойтемп)</f>
        <v>777600</v>
      </c>
      <c r="AW19" s="95">
        <f t="shared" ref="AW19:AW26" si="288">AK19*(1+годовойтемп)</f>
        <v>777600</v>
      </c>
      <c r="AX19" s="95">
        <f t="shared" ref="AX19:AX26" si="289">AL19*(1+годовойтемп)</f>
        <v>933120</v>
      </c>
      <c r="AY19" s="95">
        <f t="shared" ref="AY19:AY26" si="290">AM19*(1+годовойтемп)</f>
        <v>933120</v>
      </c>
      <c r="AZ19" s="95">
        <f t="shared" ref="AZ19:AZ26" si="291">AN19*(1+годовойтемп)</f>
        <v>933120</v>
      </c>
      <c r="BA19" s="95">
        <f t="shared" ref="BA19:BA26" si="292">AO19*(1+годовойтемп)</f>
        <v>933120</v>
      </c>
      <c r="BB19" s="95">
        <f t="shared" ref="BB19:BB26" si="293">AP19*(1+годовойтемп)</f>
        <v>933120</v>
      </c>
      <c r="BC19" s="95">
        <f t="shared" ref="BC19:BC26" si="294">AQ19*(1+годовойтемп)</f>
        <v>933120</v>
      </c>
      <c r="BD19" s="95">
        <f t="shared" ref="BD19:BD26" si="295">AR19*(1+годовойтемп)</f>
        <v>933120</v>
      </c>
      <c r="BE19" s="95">
        <f t="shared" ref="BE19:BE26" si="296">AS19*(1+годовойтемп)</f>
        <v>933120</v>
      </c>
      <c r="BF19" s="95">
        <f t="shared" ref="BF19:BF26" si="297">AT19*(1+годовойтемп)</f>
        <v>933120</v>
      </c>
      <c r="BG19" s="95">
        <f t="shared" ref="BG19:BG26" si="298">AU19*(1+годовойтемп)</f>
        <v>933120</v>
      </c>
      <c r="BH19" s="95">
        <f t="shared" ref="BH19:BH26" si="299">AV19*(1+годовойтемп)</f>
        <v>933120</v>
      </c>
      <c r="BI19" s="95">
        <f t="shared" ref="BI19:BI26" si="300">AW19*(1+годовойтемп)</f>
        <v>933120</v>
      </c>
      <c r="BJ19" s="95">
        <f t="shared" ref="BJ19:BJ26" si="301">AX19*(1+годовойтемп)</f>
        <v>1119744</v>
      </c>
      <c r="BK19" s="95">
        <f t="shared" ref="BK19:BK26" si="302">AY19*(1+годовойтемп)</f>
        <v>1119744</v>
      </c>
      <c r="BL19" s="95">
        <f t="shared" ref="BL19:BL26" si="303">AZ19*(1+годовойтемп)</f>
        <v>1119744</v>
      </c>
      <c r="BM19" s="95">
        <f t="shared" ref="BM19:BM26" si="304">BA19*(1+годовойтемп)</f>
        <v>1119744</v>
      </c>
      <c r="BN19" s="95">
        <f t="shared" ref="BN19:BN26" si="305">BB19*(1+годовойтемп)</f>
        <v>1119744</v>
      </c>
      <c r="BO19" s="95">
        <f t="shared" ref="BO19:BO26" si="306">BC19*(1+годовойтемп)</f>
        <v>1119744</v>
      </c>
      <c r="BP19" s="95">
        <f t="shared" ref="BP19:BP26" si="307">BD19*(1+годовойтемп)</f>
        <v>1119744</v>
      </c>
      <c r="BQ19" s="95">
        <f t="shared" ref="BQ19:BQ26" si="308">BE19*(1+годовойтемп)</f>
        <v>1119744</v>
      </c>
      <c r="BR19" s="95">
        <f t="shared" ref="BR19:BR26" si="309">BF19*(1+годовойтемп)</f>
        <v>1119744</v>
      </c>
      <c r="BS19" s="95">
        <f t="shared" ref="BS19:BS26" si="310">BG19*(1+годовойтемп)</f>
        <v>1119744</v>
      </c>
      <c r="BT19" s="95">
        <f t="shared" ref="BT19:BT26" si="311">BH19*(1+годовойтемп)</f>
        <v>1119744</v>
      </c>
      <c r="BU19" s="95">
        <f t="shared" ref="BU19:BU26" si="312">BI19*(1+годовойтемп)</f>
        <v>1119744</v>
      </c>
      <c r="BV19" s="95">
        <f t="shared" ref="BV19:BV26" si="313">BJ19*(1+годовойтемп)</f>
        <v>1343692.8</v>
      </c>
      <c r="BW19" s="95">
        <f t="shared" ref="BW19:BW26" si="314">BK19*(1+годовойтемп)</f>
        <v>1343692.8</v>
      </c>
      <c r="BX19" s="95">
        <f t="shared" ref="BX19:BX26" si="315">BL19*(1+годовойтемп)</f>
        <v>1343692.8</v>
      </c>
      <c r="BY19" s="95">
        <f t="shared" ref="BY19:BY26" si="316">BM19*(1+годовойтемп)</f>
        <v>1343692.8</v>
      </c>
      <c r="BZ19" s="95">
        <f t="shared" ref="BZ19:BZ26" si="317">BN19*(1+годовойтемп)</f>
        <v>1343692.8</v>
      </c>
      <c r="CA19" s="95">
        <f t="shared" ref="CA19:CA26" si="318">BO19*(1+годовойтемп)</f>
        <v>1343692.8</v>
      </c>
      <c r="CB19" s="95">
        <f t="shared" ref="CB19:CB26" si="319">BP19*(1+годовойтемп)</f>
        <v>1343692.8</v>
      </c>
      <c r="CC19" s="95">
        <f t="shared" ref="CC19:CC26" si="320">BQ19*(1+годовойтемп)</f>
        <v>1343692.8</v>
      </c>
      <c r="CD19" s="95">
        <f t="shared" ref="CD19:CD26" si="321">BR19*(1+годовойтемп)</f>
        <v>1343692.8</v>
      </c>
      <c r="CE19" s="95">
        <f t="shared" ref="CE19:CE26" si="322">BS19*(1+годовойтемп)</f>
        <v>1343692.8</v>
      </c>
      <c r="CF19" s="95">
        <f t="shared" ref="CF19:CF26" si="323">BT19*(1+годовойтемп)</f>
        <v>1343692.8</v>
      </c>
      <c r="CG19" s="95">
        <f t="shared" ref="CG19:CG26" si="324">BU19*(1+годовойтемп)</f>
        <v>1343692.8</v>
      </c>
      <c r="CH19" s="95">
        <f t="shared" ref="CH19:CH26" si="325">BV19*(1+годовойтемп)</f>
        <v>1612431.3600000001</v>
      </c>
      <c r="CI19" s="95">
        <f t="shared" ref="CI19:CI26" si="326">BW19*(1+годовойтемп)</f>
        <v>1612431.3600000001</v>
      </c>
      <c r="CJ19" s="95">
        <f t="shared" ref="CJ19:CJ26" si="327">BX19*(1+годовойтемп)</f>
        <v>1612431.3600000001</v>
      </c>
      <c r="CK19" s="95">
        <f t="shared" ref="CK19:CK26" si="328">BY19*(1+годовойтемп)</f>
        <v>1612431.3600000001</v>
      </c>
      <c r="CL19" s="95">
        <f t="shared" ref="CL19:CL26" si="329">BZ19*(1+годовойтемп)</f>
        <v>1612431.3600000001</v>
      </c>
      <c r="CM19" s="95">
        <f t="shared" ref="CM19:CM26" si="330">CA19*(1+годовойтемп)</f>
        <v>1612431.3600000001</v>
      </c>
      <c r="CN19" s="95">
        <f t="shared" ref="CN19:CN26" si="331">CB19*(1+годовойтемп)</f>
        <v>1612431.3600000001</v>
      </c>
      <c r="CO19" s="95">
        <f t="shared" ref="CO19:CO26" si="332">CC19*(1+годовойтемп)</f>
        <v>1612431.3600000001</v>
      </c>
      <c r="CP19" s="95">
        <f t="shared" ref="CP19:CP26" si="333">CD19*(1+годовойтемп)</f>
        <v>1612431.3600000001</v>
      </c>
      <c r="CQ19" s="95">
        <f t="shared" ref="CQ19:CQ26" si="334">CE19*(1+годовойтемп)</f>
        <v>1612431.3600000001</v>
      </c>
      <c r="CR19" s="95">
        <f t="shared" ref="CR19:CR26" si="335">CF19*(1+годовойтемп)</f>
        <v>1612431.3600000001</v>
      </c>
      <c r="CS19" s="95">
        <f t="shared" ref="CS19:CS26" si="336">CG19*(1+годовойтемп)</f>
        <v>1612431.3600000001</v>
      </c>
      <c r="CT19" s="95">
        <f t="shared" ref="CT19:CT26" si="337">CH19*(1+годовойтемп)</f>
        <v>1934917.632</v>
      </c>
      <c r="CU19" s="95">
        <f t="shared" ref="CU19:CU26" si="338">CI19*(1+годовойтемп)</f>
        <v>1934917.632</v>
      </c>
      <c r="CV19" s="95">
        <f t="shared" ref="CV19:CV26" si="339">CJ19*(1+годовойтемп)</f>
        <v>1934917.632</v>
      </c>
      <c r="CW19" s="95">
        <f t="shared" ref="CW19:CW26" si="340">CK19*(1+годовойтемп)</f>
        <v>1934917.632</v>
      </c>
      <c r="CX19" s="95">
        <f t="shared" ref="CX19:CX26" si="341">CL19*(1+годовойтемп)</f>
        <v>1934917.632</v>
      </c>
      <c r="CY19" s="95">
        <f t="shared" ref="CY19:CY26" si="342">CM19*(1+годовойтемп)</f>
        <v>1934917.632</v>
      </c>
      <c r="CZ19" s="95">
        <f t="shared" ref="CZ19:CZ26" si="343">CN19*(1+годовойтемп)</f>
        <v>1934917.632</v>
      </c>
      <c r="DA19" s="95">
        <f t="shared" ref="DA19:DA26" si="344">CO19*(1+годовойтемп)</f>
        <v>1934917.632</v>
      </c>
      <c r="DB19" s="95">
        <f t="shared" ref="DB19:DB26" si="345">CP19*(1+годовойтемп)</f>
        <v>1934917.632</v>
      </c>
      <c r="DC19" s="95">
        <f t="shared" ref="DC19:DC26" si="346">CQ19*(1+годовойтемп)</f>
        <v>1934917.632</v>
      </c>
      <c r="DD19" s="95">
        <f t="shared" ref="DD19:DD26" si="347">CR19*(1+годовойтемп)</f>
        <v>1934917.632</v>
      </c>
      <c r="DE19" s="95">
        <f t="shared" ref="DE19:DE26" si="348">CS19*(1+годовойтемп)</f>
        <v>1934917.632</v>
      </c>
      <c r="DF19" s="95">
        <f t="shared" ref="DF19:DF26" si="349">CT19*(1+годовойтемп)</f>
        <v>2321901.1584000001</v>
      </c>
      <c r="DG19" s="95">
        <f t="shared" ref="DG19:DG26" si="350">CU19*(1+годовойтемп)</f>
        <v>2321901.1584000001</v>
      </c>
      <c r="DH19" s="95">
        <f t="shared" ref="DH19:DH26" si="351">CV19*(1+годовойтемп)</f>
        <v>2321901.1584000001</v>
      </c>
      <c r="DI19" s="95">
        <f t="shared" ref="DI19:DI26" si="352">CW19*(1+годовойтемп)</f>
        <v>2321901.1584000001</v>
      </c>
      <c r="DJ19" s="95">
        <f t="shared" ref="DJ19:DJ26" si="353">CX19*(1+годовойтемп)</f>
        <v>2321901.1584000001</v>
      </c>
      <c r="DK19" s="95">
        <f t="shared" ref="DK19:DK26" si="354">CY19*(1+годовойтемп)</f>
        <v>2321901.1584000001</v>
      </c>
      <c r="DL19" s="95">
        <f t="shared" ref="DL19:DL26" si="355">CZ19*(1+годовойтемп)</f>
        <v>2321901.1584000001</v>
      </c>
      <c r="DM19" s="95">
        <f t="shared" ref="DM19:DM26" si="356">DA19*(1+годовойтемп)</f>
        <v>2321901.1584000001</v>
      </c>
      <c r="DN19" s="95">
        <f t="shared" ref="DN19:DN26" si="357">DB19*(1+годовойтемп)</f>
        <v>2321901.1584000001</v>
      </c>
      <c r="DO19" s="95">
        <f t="shared" ref="DO19:DO26" si="358">DC19*(1+годовойтемп)</f>
        <v>2321901.1584000001</v>
      </c>
      <c r="DP19" s="95">
        <f t="shared" ref="DP19:DP26" si="359">DD19*(1+годовойтемп)</f>
        <v>2321901.1584000001</v>
      </c>
      <c r="DQ19" s="96">
        <f t="shared" ref="DQ19:DQ26" si="360">DE19*(1+годовойтемп)</f>
        <v>2321901.1584000001</v>
      </c>
    </row>
    <row r="20" spans="1:121" ht="18" customHeight="1" x14ac:dyDescent="0.3">
      <c r="A20" s="94" t="s">
        <v>63</v>
      </c>
      <c r="B20" s="95">
        <v>150000</v>
      </c>
      <c r="C20" s="95">
        <f t="shared" ref="C20:M20" si="361">B20</f>
        <v>150000</v>
      </c>
      <c r="D20" s="95">
        <f t="shared" si="361"/>
        <v>150000</v>
      </c>
      <c r="E20" s="95">
        <f t="shared" si="361"/>
        <v>150000</v>
      </c>
      <c r="F20" s="95">
        <f t="shared" si="361"/>
        <v>150000</v>
      </c>
      <c r="G20" s="95">
        <f t="shared" si="361"/>
        <v>150000</v>
      </c>
      <c r="H20" s="95">
        <f t="shared" si="361"/>
        <v>150000</v>
      </c>
      <c r="I20" s="95">
        <f t="shared" si="361"/>
        <v>150000</v>
      </c>
      <c r="J20" s="95">
        <f t="shared" si="361"/>
        <v>150000</v>
      </c>
      <c r="K20" s="95">
        <f t="shared" si="361"/>
        <v>150000</v>
      </c>
      <c r="L20" s="95">
        <f t="shared" si="361"/>
        <v>150000</v>
      </c>
      <c r="M20" s="95">
        <f t="shared" si="361"/>
        <v>150000</v>
      </c>
      <c r="N20" s="95">
        <f t="shared" si="253"/>
        <v>180000</v>
      </c>
      <c r="O20" s="95">
        <f t="shared" si="254"/>
        <v>180000</v>
      </c>
      <c r="P20" s="95">
        <f t="shared" si="255"/>
        <v>180000</v>
      </c>
      <c r="Q20" s="95">
        <f t="shared" si="256"/>
        <v>180000</v>
      </c>
      <c r="R20" s="95">
        <f t="shared" si="257"/>
        <v>180000</v>
      </c>
      <c r="S20" s="95">
        <f t="shared" si="258"/>
        <v>180000</v>
      </c>
      <c r="T20" s="95">
        <f t="shared" si="259"/>
        <v>180000</v>
      </c>
      <c r="U20" s="95">
        <f t="shared" si="260"/>
        <v>180000</v>
      </c>
      <c r="V20" s="95">
        <f t="shared" si="261"/>
        <v>180000</v>
      </c>
      <c r="W20" s="95">
        <f t="shared" si="262"/>
        <v>180000</v>
      </c>
      <c r="X20" s="95">
        <f t="shared" si="263"/>
        <v>180000</v>
      </c>
      <c r="Y20" s="95">
        <f t="shared" si="264"/>
        <v>180000</v>
      </c>
      <c r="Z20" s="95">
        <f t="shared" si="265"/>
        <v>216000</v>
      </c>
      <c r="AA20" s="95">
        <f t="shared" si="266"/>
        <v>216000</v>
      </c>
      <c r="AB20" s="95">
        <f t="shared" si="267"/>
        <v>216000</v>
      </c>
      <c r="AC20" s="95">
        <f t="shared" si="268"/>
        <v>216000</v>
      </c>
      <c r="AD20" s="95">
        <f t="shared" si="269"/>
        <v>216000</v>
      </c>
      <c r="AE20" s="95">
        <f t="shared" si="270"/>
        <v>216000</v>
      </c>
      <c r="AF20" s="95">
        <f t="shared" si="271"/>
        <v>216000</v>
      </c>
      <c r="AG20" s="95">
        <f t="shared" si="272"/>
        <v>216000</v>
      </c>
      <c r="AH20" s="95">
        <f t="shared" si="273"/>
        <v>216000</v>
      </c>
      <c r="AI20" s="95">
        <f t="shared" si="274"/>
        <v>216000</v>
      </c>
      <c r="AJ20" s="95">
        <f t="shared" si="275"/>
        <v>216000</v>
      </c>
      <c r="AK20" s="95">
        <f t="shared" si="276"/>
        <v>216000</v>
      </c>
      <c r="AL20" s="95">
        <f t="shared" si="277"/>
        <v>259200</v>
      </c>
      <c r="AM20" s="95">
        <f t="shared" si="278"/>
        <v>259200</v>
      </c>
      <c r="AN20" s="95">
        <f t="shared" si="279"/>
        <v>259200</v>
      </c>
      <c r="AO20" s="95">
        <f t="shared" si="280"/>
        <v>259200</v>
      </c>
      <c r="AP20" s="95">
        <f t="shared" si="281"/>
        <v>259200</v>
      </c>
      <c r="AQ20" s="95">
        <f t="shared" si="282"/>
        <v>259200</v>
      </c>
      <c r="AR20" s="95">
        <f t="shared" si="283"/>
        <v>259200</v>
      </c>
      <c r="AS20" s="95">
        <f t="shared" si="284"/>
        <v>259200</v>
      </c>
      <c r="AT20" s="95">
        <f t="shared" si="285"/>
        <v>259200</v>
      </c>
      <c r="AU20" s="95">
        <f t="shared" si="286"/>
        <v>259200</v>
      </c>
      <c r="AV20" s="95">
        <f t="shared" si="287"/>
        <v>259200</v>
      </c>
      <c r="AW20" s="95">
        <f t="shared" si="288"/>
        <v>259200</v>
      </c>
      <c r="AX20" s="95">
        <f t="shared" si="289"/>
        <v>311040</v>
      </c>
      <c r="AY20" s="95">
        <f t="shared" si="290"/>
        <v>311040</v>
      </c>
      <c r="AZ20" s="95">
        <f t="shared" si="291"/>
        <v>311040</v>
      </c>
      <c r="BA20" s="95">
        <f t="shared" si="292"/>
        <v>311040</v>
      </c>
      <c r="BB20" s="95">
        <f t="shared" si="293"/>
        <v>311040</v>
      </c>
      <c r="BC20" s="95">
        <f t="shared" si="294"/>
        <v>311040</v>
      </c>
      <c r="BD20" s="95">
        <f t="shared" si="295"/>
        <v>311040</v>
      </c>
      <c r="BE20" s="95">
        <f t="shared" si="296"/>
        <v>311040</v>
      </c>
      <c r="BF20" s="95">
        <f t="shared" si="297"/>
        <v>311040</v>
      </c>
      <c r="BG20" s="95">
        <f t="shared" si="298"/>
        <v>311040</v>
      </c>
      <c r="BH20" s="95">
        <f t="shared" si="299"/>
        <v>311040</v>
      </c>
      <c r="BI20" s="95">
        <f t="shared" si="300"/>
        <v>311040</v>
      </c>
      <c r="BJ20" s="95">
        <f t="shared" si="301"/>
        <v>373248</v>
      </c>
      <c r="BK20" s="95">
        <f t="shared" si="302"/>
        <v>373248</v>
      </c>
      <c r="BL20" s="95">
        <f t="shared" si="303"/>
        <v>373248</v>
      </c>
      <c r="BM20" s="95">
        <f t="shared" si="304"/>
        <v>373248</v>
      </c>
      <c r="BN20" s="95">
        <f t="shared" si="305"/>
        <v>373248</v>
      </c>
      <c r="BO20" s="95">
        <f t="shared" si="306"/>
        <v>373248</v>
      </c>
      <c r="BP20" s="95">
        <f t="shared" si="307"/>
        <v>373248</v>
      </c>
      <c r="BQ20" s="95">
        <f t="shared" si="308"/>
        <v>373248</v>
      </c>
      <c r="BR20" s="95">
        <f t="shared" si="309"/>
        <v>373248</v>
      </c>
      <c r="BS20" s="95">
        <f t="shared" si="310"/>
        <v>373248</v>
      </c>
      <c r="BT20" s="95">
        <f t="shared" si="311"/>
        <v>373248</v>
      </c>
      <c r="BU20" s="95">
        <f t="shared" si="312"/>
        <v>373248</v>
      </c>
      <c r="BV20" s="95">
        <f t="shared" si="313"/>
        <v>447897.59999999998</v>
      </c>
      <c r="BW20" s="95">
        <f t="shared" si="314"/>
        <v>447897.59999999998</v>
      </c>
      <c r="BX20" s="95">
        <f t="shared" si="315"/>
        <v>447897.59999999998</v>
      </c>
      <c r="BY20" s="95">
        <f t="shared" si="316"/>
        <v>447897.59999999998</v>
      </c>
      <c r="BZ20" s="95">
        <f t="shared" si="317"/>
        <v>447897.59999999998</v>
      </c>
      <c r="CA20" s="95">
        <f t="shared" si="318"/>
        <v>447897.59999999998</v>
      </c>
      <c r="CB20" s="95">
        <f t="shared" si="319"/>
        <v>447897.59999999998</v>
      </c>
      <c r="CC20" s="95">
        <f t="shared" si="320"/>
        <v>447897.59999999998</v>
      </c>
      <c r="CD20" s="95">
        <f t="shared" si="321"/>
        <v>447897.59999999998</v>
      </c>
      <c r="CE20" s="95">
        <f t="shared" si="322"/>
        <v>447897.59999999998</v>
      </c>
      <c r="CF20" s="95">
        <f t="shared" si="323"/>
        <v>447897.59999999998</v>
      </c>
      <c r="CG20" s="95">
        <f t="shared" si="324"/>
        <v>447897.59999999998</v>
      </c>
      <c r="CH20" s="95">
        <f t="shared" si="325"/>
        <v>537477.12</v>
      </c>
      <c r="CI20" s="95">
        <f t="shared" si="326"/>
        <v>537477.12</v>
      </c>
      <c r="CJ20" s="95">
        <f t="shared" si="327"/>
        <v>537477.12</v>
      </c>
      <c r="CK20" s="95">
        <f t="shared" si="328"/>
        <v>537477.12</v>
      </c>
      <c r="CL20" s="95">
        <f t="shared" si="329"/>
        <v>537477.12</v>
      </c>
      <c r="CM20" s="95">
        <f t="shared" si="330"/>
        <v>537477.12</v>
      </c>
      <c r="CN20" s="95">
        <f t="shared" si="331"/>
        <v>537477.12</v>
      </c>
      <c r="CO20" s="95">
        <f t="shared" si="332"/>
        <v>537477.12</v>
      </c>
      <c r="CP20" s="95">
        <f t="shared" si="333"/>
        <v>537477.12</v>
      </c>
      <c r="CQ20" s="95">
        <f t="shared" si="334"/>
        <v>537477.12</v>
      </c>
      <c r="CR20" s="95">
        <f t="shared" si="335"/>
        <v>537477.12</v>
      </c>
      <c r="CS20" s="95">
        <f t="shared" si="336"/>
        <v>537477.12</v>
      </c>
      <c r="CT20" s="95">
        <f t="shared" si="337"/>
        <v>644972.54399999999</v>
      </c>
      <c r="CU20" s="95">
        <f t="shared" si="338"/>
        <v>644972.54399999999</v>
      </c>
      <c r="CV20" s="95">
        <f t="shared" si="339"/>
        <v>644972.54399999999</v>
      </c>
      <c r="CW20" s="95">
        <f t="shared" si="340"/>
        <v>644972.54399999999</v>
      </c>
      <c r="CX20" s="95">
        <f t="shared" si="341"/>
        <v>644972.54399999999</v>
      </c>
      <c r="CY20" s="95">
        <f t="shared" si="342"/>
        <v>644972.54399999999</v>
      </c>
      <c r="CZ20" s="95">
        <f t="shared" si="343"/>
        <v>644972.54399999999</v>
      </c>
      <c r="DA20" s="95">
        <f t="shared" si="344"/>
        <v>644972.54399999999</v>
      </c>
      <c r="DB20" s="95">
        <f t="shared" si="345"/>
        <v>644972.54399999999</v>
      </c>
      <c r="DC20" s="95">
        <f t="shared" si="346"/>
        <v>644972.54399999999</v>
      </c>
      <c r="DD20" s="95">
        <f t="shared" si="347"/>
        <v>644972.54399999999</v>
      </c>
      <c r="DE20" s="95">
        <f t="shared" si="348"/>
        <v>644972.54399999999</v>
      </c>
      <c r="DF20" s="95">
        <f t="shared" si="349"/>
        <v>773967.05279999995</v>
      </c>
      <c r="DG20" s="95">
        <f t="shared" si="350"/>
        <v>773967.05279999995</v>
      </c>
      <c r="DH20" s="95">
        <f t="shared" si="351"/>
        <v>773967.05279999995</v>
      </c>
      <c r="DI20" s="95">
        <f t="shared" si="352"/>
        <v>773967.05279999995</v>
      </c>
      <c r="DJ20" s="95">
        <f t="shared" si="353"/>
        <v>773967.05279999995</v>
      </c>
      <c r="DK20" s="95">
        <f t="shared" si="354"/>
        <v>773967.05279999995</v>
      </c>
      <c r="DL20" s="95">
        <f t="shared" si="355"/>
        <v>773967.05279999995</v>
      </c>
      <c r="DM20" s="95">
        <f t="shared" si="356"/>
        <v>773967.05279999995</v>
      </c>
      <c r="DN20" s="95">
        <f t="shared" si="357"/>
        <v>773967.05279999995</v>
      </c>
      <c r="DO20" s="95">
        <f t="shared" si="358"/>
        <v>773967.05279999995</v>
      </c>
      <c r="DP20" s="95">
        <f t="shared" si="359"/>
        <v>773967.05279999995</v>
      </c>
      <c r="DQ20" s="96">
        <f t="shared" si="360"/>
        <v>773967.05279999995</v>
      </c>
    </row>
    <row r="21" spans="1:121" ht="18" customHeight="1" x14ac:dyDescent="0.3">
      <c r="A21" s="94" t="s">
        <v>65</v>
      </c>
      <c r="B21" s="95">
        <v>200000</v>
      </c>
      <c r="C21" s="95">
        <f t="shared" ref="C21:M21" si="362">B21</f>
        <v>200000</v>
      </c>
      <c r="D21" s="95">
        <f t="shared" si="362"/>
        <v>200000</v>
      </c>
      <c r="E21" s="95">
        <f t="shared" si="362"/>
        <v>200000</v>
      </c>
      <c r="F21" s="95">
        <f t="shared" si="362"/>
        <v>200000</v>
      </c>
      <c r="G21" s="95">
        <f t="shared" si="362"/>
        <v>200000</v>
      </c>
      <c r="H21" s="95">
        <f t="shared" si="362"/>
        <v>200000</v>
      </c>
      <c r="I21" s="95">
        <f t="shared" si="362"/>
        <v>200000</v>
      </c>
      <c r="J21" s="95">
        <f t="shared" si="362"/>
        <v>200000</v>
      </c>
      <c r="K21" s="95">
        <f t="shared" si="362"/>
        <v>200000</v>
      </c>
      <c r="L21" s="95">
        <f t="shared" si="362"/>
        <v>200000</v>
      </c>
      <c r="M21" s="95">
        <f t="shared" si="362"/>
        <v>200000</v>
      </c>
      <c r="N21" s="95">
        <f t="shared" si="253"/>
        <v>240000</v>
      </c>
      <c r="O21" s="95">
        <f t="shared" si="254"/>
        <v>240000</v>
      </c>
      <c r="P21" s="95">
        <f t="shared" si="255"/>
        <v>240000</v>
      </c>
      <c r="Q21" s="95">
        <f t="shared" si="256"/>
        <v>240000</v>
      </c>
      <c r="R21" s="95">
        <f t="shared" si="257"/>
        <v>240000</v>
      </c>
      <c r="S21" s="95">
        <f t="shared" si="258"/>
        <v>240000</v>
      </c>
      <c r="T21" s="95">
        <f t="shared" si="259"/>
        <v>240000</v>
      </c>
      <c r="U21" s="95">
        <f t="shared" si="260"/>
        <v>240000</v>
      </c>
      <c r="V21" s="95">
        <f t="shared" si="261"/>
        <v>240000</v>
      </c>
      <c r="W21" s="95">
        <f t="shared" si="262"/>
        <v>240000</v>
      </c>
      <c r="X21" s="95">
        <f t="shared" si="263"/>
        <v>240000</v>
      </c>
      <c r="Y21" s="95">
        <f t="shared" si="264"/>
        <v>240000</v>
      </c>
      <c r="Z21" s="95">
        <f t="shared" si="265"/>
        <v>288000</v>
      </c>
      <c r="AA21" s="95">
        <f t="shared" si="266"/>
        <v>288000</v>
      </c>
      <c r="AB21" s="95">
        <f t="shared" si="267"/>
        <v>288000</v>
      </c>
      <c r="AC21" s="95">
        <f t="shared" si="268"/>
        <v>288000</v>
      </c>
      <c r="AD21" s="95">
        <f t="shared" si="269"/>
        <v>288000</v>
      </c>
      <c r="AE21" s="95">
        <f t="shared" si="270"/>
        <v>288000</v>
      </c>
      <c r="AF21" s="95">
        <f t="shared" si="271"/>
        <v>288000</v>
      </c>
      <c r="AG21" s="95">
        <f t="shared" si="272"/>
        <v>288000</v>
      </c>
      <c r="AH21" s="95">
        <f t="shared" si="273"/>
        <v>288000</v>
      </c>
      <c r="AI21" s="95">
        <f t="shared" si="274"/>
        <v>288000</v>
      </c>
      <c r="AJ21" s="95">
        <f t="shared" si="275"/>
        <v>288000</v>
      </c>
      <c r="AK21" s="95">
        <f t="shared" si="276"/>
        <v>288000</v>
      </c>
      <c r="AL21" s="95">
        <f t="shared" si="277"/>
        <v>345600</v>
      </c>
      <c r="AM21" s="95">
        <f t="shared" si="278"/>
        <v>345600</v>
      </c>
      <c r="AN21" s="95">
        <f t="shared" si="279"/>
        <v>345600</v>
      </c>
      <c r="AO21" s="95">
        <f t="shared" si="280"/>
        <v>345600</v>
      </c>
      <c r="AP21" s="95">
        <f t="shared" si="281"/>
        <v>345600</v>
      </c>
      <c r="AQ21" s="95">
        <f t="shared" si="282"/>
        <v>345600</v>
      </c>
      <c r="AR21" s="95">
        <f t="shared" si="283"/>
        <v>345600</v>
      </c>
      <c r="AS21" s="95">
        <f t="shared" si="284"/>
        <v>345600</v>
      </c>
      <c r="AT21" s="95">
        <f t="shared" si="285"/>
        <v>345600</v>
      </c>
      <c r="AU21" s="95">
        <f t="shared" si="286"/>
        <v>345600</v>
      </c>
      <c r="AV21" s="95">
        <f t="shared" si="287"/>
        <v>345600</v>
      </c>
      <c r="AW21" s="95">
        <f t="shared" si="288"/>
        <v>345600</v>
      </c>
      <c r="AX21" s="95">
        <f t="shared" si="289"/>
        <v>414720</v>
      </c>
      <c r="AY21" s="95">
        <f t="shared" si="290"/>
        <v>414720</v>
      </c>
      <c r="AZ21" s="95">
        <f t="shared" si="291"/>
        <v>414720</v>
      </c>
      <c r="BA21" s="95">
        <f t="shared" si="292"/>
        <v>414720</v>
      </c>
      <c r="BB21" s="95">
        <f t="shared" si="293"/>
        <v>414720</v>
      </c>
      <c r="BC21" s="95">
        <f t="shared" si="294"/>
        <v>414720</v>
      </c>
      <c r="BD21" s="95">
        <f t="shared" si="295"/>
        <v>414720</v>
      </c>
      <c r="BE21" s="95">
        <f t="shared" si="296"/>
        <v>414720</v>
      </c>
      <c r="BF21" s="95">
        <f t="shared" si="297"/>
        <v>414720</v>
      </c>
      <c r="BG21" s="95">
        <f t="shared" si="298"/>
        <v>414720</v>
      </c>
      <c r="BH21" s="95">
        <f t="shared" si="299"/>
        <v>414720</v>
      </c>
      <c r="BI21" s="95">
        <f t="shared" si="300"/>
        <v>414720</v>
      </c>
      <c r="BJ21" s="95">
        <f t="shared" si="301"/>
        <v>497664</v>
      </c>
      <c r="BK21" s="95">
        <f t="shared" si="302"/>
        <v>497664</v>
      </c>
      <c r="BL21" s="95">
        <f t="shared" si="303"/>
        <v>497664</v>
      </c>
      <c r="BM21" s="95">
        <f t="shared" si="304"/>
        <v>497664</v>
      </c>
      <c r="BN21" s="95">
        <f t="shared" si="305"/>
        <v>497664</v>
      </c>
      <c r="BO21" s="95">
        <f t="shared" si="306"/>
        <v>497664</v>
      </c>
      <c r="BP21" s="95">
        <f t="shared" si="307"/>
        <v>497664</v>
      </c>
      <c r="BQ21" s="95">
        <f t="shared" si="308"/>
        <v>497664</v>
      </c>
      <c r="BR21" s="95">
        <f t="shared" si="309"/>
        <v>497664</v>
      </c>
      <c r="BS21" s="95">
        <f t="shared" si="310"/>
        <v>497664</v>
      </c>
      <c r="BT21" s="95">
        <f t="shared" si="311"/>
        <v>497664</v>
      </c>
      <c r="BU21" s="95">
        <f t="shared" si="312"/>
        <v>497664</v>
      </c>
      <c r="BV21" s="95">
        <f t="shared" si="313"/>
        <v>597196.79999999993</v>
      </c>
      <c r="BW21" s="95">
        <f t="shared" si="314"/>
        <v>597196.79999999993</v>
      </c>
      <c r="BX21" s="95">
        <f t="shared" si="315"/>
        <v>597196.79999999993</v>
      </c>
      <c r="BY21" s="95">
        <f t="shared" si="316"/>
        <v>597196.79999999993</v>
      </c>
      <c r="BZ21" s="95">
        <f t="shared" si="317"/>
        <v>597196.79999999993</v>
      </c>
      <c r="CA21" s="95">
        <f t="shared" si="318"/>
        <v>597196.79999999993</v>
      </c>
      <c r="CB21" s="95">
        <f t="shared" si="319"/>
        <v>597196.79999999993</v>
      </c>
      <c r="CC21" s="95">
        <f t="shared" si="320"/>
        <v>597196.79999999993</v>
      </c>
      <c r="CD21" s="95">
        <f t="shared" si="321"/>
        <v>597196.79999999993</v>
      </c>
      <c r="CE21" s="95">
        <f t="shared" si="322"/>
        <v>597196.79999999993</v>
      </c>
      <c r="CF21" s="95">
        <f t="shared" si="323"/>
        <v>597196.79999999993</v>
      </c>
      <c r="CG21" s="95">
        <f t="shared" si="324"/>
        <v>597196.79999999993</v>
      </c>
      <c r="CH21" s="95">
        <f t="shared" si="325"/>
        <v>716636.15999999992</v>
      </c>
      <c r="CI21" s="95">
        <f t="shared" si="326"/>
        <v>716636.15999999992</v>
      </c>
      <c r="CJ21" s="95">
        <f t="shared" si="327"/>
        <v>716636.15999999992</v>
      </c>
      <c r="CK21" s="95">
        <f t="shared" si="328"/>
        <v>716636.15999999992</v>
      </c>
      <c r="CL21" s="95">
        <f t="shared" si="329"/>
        <v>716636.15999999992</v>
      </c>
      <c r="CM21" s="95">
        <f t="shared" si="330"/>
        <v>716636.15999999992</v>
      </c>
      <c r="CN21" s="95">
        <f t="shared" si="331"/>
        <v>716636.15999999992</v>
      </c>
      <c r="CO21" s="95">
        <f t="shared" si="332"/>
        <v>716636.15999999992</v>
      </c>
      <c r="CP21" s="95">
        <f t="shared" si="333"/>
        <v>716636.15999999992</v>
      </c>
      <c r="CQ21" s="95">
        <f t="shared" si="334"/>
        <v>716636.15999999992</v>
      </c>
      <c r="CR21" s="95">
        <f t="shared" si="335"/>
        <v>716636.15999999992</v>
      </c>
      <c r="CS21" s="95">
        <f t="shared" si="336"/>
        <v>716636.15999999992</v>
      </c>
      <c r="CT21" s="95">
        <f t="shared" si="337"/>
        <v>859963.39199999988</v>
      </c>
      <c r="CU21" s="95">
        <f t="shared" si="338"/>
        <v>859963.39199999988</v>
      </c>
      <c r="CV21" s="95">
        <f t="shared" si="339"/>
        <v>859963.39199999988</v>
      </c>
      <c r="CW21" s="95">
        <f t="shared" si="340"/>
        <v>859963.39199999988</v>
      </c>
      <c r="CX21" s="95">
        <f t="shared" si="341"/>
        <v>859963.39199999988</v>
      </c>
      <c r="CY21" s="95">
        <f t="shared" si="342"/>
        <v>859963.39199999988</v>
      </c>
      <c r="CZ21" s="95">
        <f t="shared" si="343"/>
        <v>859963.39199999988</v>
      </c>
      <c r="DA21" s="95">
        <f t="shared" si="344"/>
        <v>859963.39199999988</v>
      </c>
      <c r="DB21" s="95">
        <f t="shared" si="345"/>
        <v>859963.39199999988</v>
      </c>
      <c r="DC21" s="95">
        <f t="shared" si="346"/>
        <v>859963.39199999988</v>
      </c>
      <c r="DD21" s="95">
        <f t="shared" si="347"/>
        <v>859963.39199999988</v>
      </c>
      <c r="DE21" s="95">
        <f t="shared" si="348"/>
        <v>859963.39199999988</v>
      </c>
      <c r="DF21" s="95">
        <f t="shared" si="349"/>
        <v>1031956.0703999999</v>
      </c>
      <c r="DG21" s="95">
        <f t="shared" si="350"/>
        <v>1031956.0703999999</v>
      </c>
      <c r="DH21" s="95">
        <f t="shared" si="351"/>
        <v>1031956.0703999999</v>
      </c>
      <c r="DI21" s="95">
        <f t="shared" si="352"/>
        <v>1031956.0703999999</v>
      </c>
      <c r="DJ21" s="95">
        <f t="shared" si="353"/>
        <v>1031956.0703999999</v>
      </c>
      <c r="DK21" s="95">
        <f t="shared" si="354"/>
        <v>1031956.0703999999</v>
      </c>
      <c r="DL21" s="95">
        <f t="shared" si="355"/>
        <v>1031956.0703999999</v>
      </c>
      <c r="DM21" s="95">
        <f t="shared" si="356"/>
        <v>1031956.0703999999</v>
      </c>
      <c r="DN21" s="95">
        <f t="shared" si="357"/>
        <v>1031956.0703999999</v>
      </c>
      <c r="DO21" s="95">
        <f t="shared" si="358"/>
        <v>1031956.0703999999</v>
      </c>
      <c r="DP21" s="95">
        <f t="shared" si="359"/>
        <v>1031956.0703999999</v>
      </c>
      <c r="DQ21" s="96">
        <f t="shared" si="360"/>
        <v>1031956.0703999999</v>
      </c>
    </row>
    <row r="22" spans="1:121" ht="18" customHeight="1" x14ac:dyDescent="0.3">
      <c r="A22" s="94" t="s">
        <v>66</v>
      </c>
      <c r="B22" s="95">
        <v>180000</v>
      </c>
      <c r="C22" s="95">
        <f t="shared" ref="C22:M22" si="363">B22</f>
        <v>180000</v>
      </c>
      <c r="D22" s="95">
        <f t="shared" si="363"/>
        <v>180000</v>
      </c>
      <c r="E22" s="95">
        <f t="shared" si="363"/>
        <v>180000</v>
      </c>
      <c r="F22" s="95">
        <f t="shared" si="363"/>
        <v>180000</v>
      </c>
      <c r="G22" s="95">
        <f t="shared" si="363"/>
        <v>180000</v>
      </c>
      <c r="H22" s="95">
        <f t="shared" si="363"/>
        <v>180000</v>
      </c>
      <c r="I22" s="95">
        <f t="shared" si="363"/>
        <v>180000</v>
      </c>
      <c r="J22" s="95">
        <f t="shared" si="363"/>
        <v>180000</v>
      </c>
      <c r="K22" s="95">
        <f t="shared" si="363"/>
        <v>180000</v>
      </c>
      <c r="L22" s="95">
        <f t="shared" si="363"/>
        <v>180000</v>
      </c>
      <c r="M22" s="95">
        <f t="shared" si="363"/>
        <v>180000</v>
      </c>
      <c r="N22" s="95">
        <f t="shared" si="253"/>
        <v>216000</v>
      </c>
      <c r="O22" s="95">
        <f t="shared" si="254"/>
        <v>216000</v>
      </c>
      <c r="P22" s="95">
        <f t="shared" si="255"/>
        <v>216000</v>
      </c>
      <c r="Q22" s="95">
        <f t="shared" si="256"/>
        <v>216000</v>
      </c>
      <c r="R22" s="95">
        <f t="shared" si="257"/>
        <v>216000</v>
      </c>
      <c r="S22" s="95">
        <f t="shared" si="258"/>
        <v>216000</v>
      </c>
      <c r="T22" s="95">
        <f t="shared" si="259"/>
        <v>216000</v>
      </c>
      <c r="U22" s="95">
        <f t="shared" si="260"/>
        <v>216000</v>
      </c>
      <c r="V22" s="95">
        <f t="shared" si="261"/>
        <v>216000</v>
      </c>
      <c r="W22" s="95">
        <f t="shared" si="262"/>
        <v>216000</v>
      </c>
      <c r="X22" s="95">
        <f t="shared" si="263"/>
        <v>216000</v>
      </c>
      <c r="Y22" s="95">
        <f t="shared" si="264"/>
        <v>216000</v>
      </c>
      <c r="Z22" s="95">
        <f t="shared" si="265"/>
        <v>259200</v>
      </c>
      <c r="AA22" s="95">
        <f t="shared" si="266"/>
        <v>259200</v>
      </c>
      <c r="AB22" s="95">
        <f t="shared" si="267"/>
        <v>259200</v>
      </c>
      <c r="AC22" s="95">
        <f t="shared" si="268"/>
        <v>259200</v>
      </c>
      <c r="AD22" s="95">
        <f t="shared" si="269"/>
        <v>259200</v>
      </c>
      <c r="AE22" s="95">
        <f t="shared" si="270"/>
        <v>259200</v>
      </c>
      <c r="AF22" s="95">
        <f t="shared" si="271"/>
        <v>259200</v>
      </c>
      <c r="AG22" s="95">
        <f t="shared" si="272"/>
        <v>259200</v>
      </c>
      <c r="AH22" s="95">
        <f t="shared" si="273"/>
        <v>259200</v>
      </c>
      <c r="AI22" s="95">
        <f t="shared" si="274"/>
        <v>259200</v>
      </c>
      <c r="AJ22" s="95">
        <f t="shared" si="275"/>
        <v>259200</v>
      </c>
      <c r="AK22" s="95">
        <f t="shared" si="276"/>
        <v>259200</v>
      </c>
      <c r="AL22" s="95">
        <f t="shared" si="277"/>
        <v>311040</v>
      </c>
      <c r="AM22" s="95">
        <f t="shared" si="278"/>
        <v>311040</v>
      </c>
      <c r="AN22" s="95">
        <f t="shared" si="279"/>
        <v>311040</v>
      </c>
      <c r="AO22" s="95">
        <f t="shared" si="280"/>
        <v>311040</v>
      </c>
      <c r="AP22" s="95">
        <f t="shared" si="281"/>
        <v>311040</v>
      </c>
      <c r="AQ22" s="95">
        <f t="shared" si="282"/>
        <v>311040</v>
      </c>
      <c r="AR22" s="95">
        <f t="shared" si="283"/>
        <v>311040</v>
      </c>
      <c r="AS22" s="95">
        <f t="shared" si="284"/>
        <v>311040</v>
      </c>
      <c r="AT22" s="95">
        <f t="shared" si="285"/>
        <v>311040</v>
      </c>
      <c r="AU22" s="95">
        <f t="shared" si="286"/>
        <v>311040</v>
      </c>
      <c r="AV22" s="95">
        <f t="shared" si="287"/>
        <v>311040</v>
      </c>
      <c r="AW22" s="95">
        <f t="shared" si="288"/>
        <v>311040</v>
      </c>
      <c r="AX22" s="95">
        <f t="shared" si="289"/>
        <v>373248</v>
      </c>
      <c r="AY22" s="95">
        <f t="shared" si="290"/>
        <v>373248</v>
      </c>
      <c r="AZ22" s="95">
        <f t="shared" si="291"/>
        <v>373248</v>
      </c>
      <c r="BA22" s="95">
        <f t="shared" si="292"/>
        <v>373248</v>
      </c>
      <c r="BB22" s="95">
        <f t="shared" si="293"/>
        <v>373248</v>
      </c>
      <c r="BC22" s="95">
        <f t="shared" si="294"/>
        <v>373248</v>
      </c>
      <c r="BD22" s="95">
        <f t="shared" si="295"/>
        <v>373248</v>
      </c>
      <c r="BE22" s="95">
        <f t="shared" si="296"/>
        <v>373248</v>
      </c>
      <c r="BF22" s="95">
        <f t="shared" si="297"/>
        <v>373248</v>
      </c>
      <c r="BG22" s="95">
        <f t="shared" si="298"/>
        <v>373248</v>
      </c>
      <c r="BH22" s="95">
        <f t="shared" si="299"/>
        <v>373248</v>
      </c>
      <c r="BI22" s="95">
        <f t="shared" si="300"/>
        <v>373248</v>
      </c>
      <c r="BJ22" s="95">
        <f t="shared" si="301"/>
        <v>447897.59999999998</v>
      </c>
      <c r="BK22" s="95">
        <f t="shared" si="302"/>
        <v>447897.59999999998</v>
      </c>
      <c r="BL22" s="95">
        <f t="shared" si="303"/>
        <v>447897.59999999998</v>
      </c>
      <c r="BM22" s="95">
        <f t="shared" si="304"/>
        <v>447897.59999999998</v>
      </c>
      <c r="BN22" s="95">
        <f t="shared" si="305"/>
        <v>447897.59999999998</v>
      </c>
      <c r="BO22" s="95">
        <f t="shared" si="306"/>
        <v>447897.59999999998</v>
      </c>
      <c r="BP22" s="95">
        <f t="shared" si="307"/>
        <v>447897.59999999998</v>
      </c>
      <c r="BQ22" s="95">
        <f t="shared" si="308"/>
        <v>447897.59999999998</v>
      </c>
      <c r="BR22" s="95">
        <f t="shared" si="309"/>
        <v>447897.59999999998</v>
      </c>
      <c r="BS22" s="95">
        <f t="shared" si="310"/>
        <v>447897.59999999998</v>
      </c>
      <c r="BT22" s="95">
        <f t="shared" si="311"/>
        <v>447897.59999999998</v>
      </c>
      <c r="BU22" s="95">
        <f t="shared" si="312"/>
        <v>447897.59999999998</v>
      </c>
      <c r="BV22" s="95">
        <f t="shared" si="313"/>
        <v>537477.12</v>
      </c>
      <c r="BW22" s="95">
        <f t="shared" si="314"/>
        <v>537477.12</v>
      </c>
      <c r="BX22" s="95">
        <f t="shared" si="315"/>
        <v>537477.12</v>
      </c>
      <c r="BY22" s="95">
        <f t="shared" si="316"/>
        <v>537477.12</v>
      </c>
      <c r="BZ22" s="95">
        <f t="shared" si="317"/>
        <v>537477.12</v>
      </c>
      <c r="CA22" s="95">
        <f t="shared" si="318"/>
        <v>537477.12</v>
      </c>
      <c r="CB22" s="95">
        <f t="shared" si="319"/>
        <v>537477.12</v>
      </c>
      <c r="CC22" s="95">
        <f t="shared" si="320"/>
        <v>537477.12</v>
      </c>
      <c r="CD22" s="95">
        <f t="shared" si="321"/>
        <v>537477.12</v>
      </c>
      <c r="CE22" s="95">
        <f t="shared" si="322"/>
        <v>537477.12</v>
      </c>
      <c r="CF22" s="95">
        <f t="shared" si="323"/>
        <v>537477.12</v>
      </c>
      <c r="CG22" s="95">
        <f t="shared" si="324"/>
        <v>537477.12</v>
      </c>
      <c r="CH22" s="95">
        <f t="shared" si="325"/>
        <v>644972.54399999999</v>
      </c>
      <c r="CI22" s="95">
        <f t="shared" si="326"/>
        <v>644972.54399999999</v>
      </c>
      <c r="CJ22" s="95">
        <f t="shared" si="327"/>
        <v>644972.54399999999</v>
      </c>
      <c r="CK22" s="95">
        <f t="shared" si="328"/>
        <v>644972.54399999999</v>
      </c>
      <c r="CL22" s="95">
        <f t="shared" si="329"/>
        <v>644972.54399999999</v>
      </c>
      <c r="CM22" s="95">
        <f t="shared" si="330"/>
        <v>644972.54399999999</v>
      </c>
      <c r="CN22" s="95">
        <f t="shared" si="331"/>
        <v>644972.54399999999</v>
      </c>
      <c r="CO22" s="95">
        <f t="shared" si="332"/>
        <v>644972.54399999999</v>
      </c>
      <c r="CP22" s="95">
        <f t="shared" si="333"/>
        <v>644972.54399999999</v>
      </c>
      <c r="CQ22" s="95">
        <f t="shared" si="334"/>
        <v>644972.54399999999</v>
      </c>
      <c r="CR22" s="95">
        <f t="shared" si="335"/>
        <v>644972.54399999999</v>
      </c>
      <c r="CS22" s="95">
        <f t="shared" si="336"/>
        <v>644972.54399999999</v>
      </c>
      <c r="CT22" s="95">
        <f t="shared" si="337"/>
        <v>773967.05279999995</v>
      </c>
      <c r="CU22" s="95">
        <f t="shared" si="338"/>
        <v>773967.05279999995</v>
      </c>
      <c r="CV22" s="95">
        <f t="shared" si="339"/>
        <v>773967.05279999995</v>
      </c>
      <c r="CW22" s="95">
        <f t="shared" si="340"/>
        <v>773967.05279999995</v>
      </c>
      <c r="CX22" s="95">
        <f t="shared" si="341"/>
        <v>773967.05279999995</v>
      </c>
      <c r="CY22" s="95">
        <f t="shared" si="342"/>
        <v>773967.05279999995</v>
      </c>
      <c r="CZ22" s="95">
        <f t="shared" si="343"/>
        <v>773967.05279999995</v>
      </c>
      <c r="DA22" s="95">
        <f t="shared" si="344"/>
        <v>773967.05279999995</v>
      </c>
      <c r="DB22" s="95">
        <f t="shared" si="345"/>
        <v>773967.05279999995</v>
      </c>
      <c r="DC22" s="95">
        <f t="shared" si="346"/>
        <v>773967.05279999995</v>
      </c>
      <c r="DD22" s="95">
        <f t="shared" si="347"/>
        <v>773967.05279999995</v>
      </c>
      <c r="DE22" s="95">
        <f t="shared" si="348"/>
        <v>773967.05279999995</v>
      </c>
      <c r="DF22" s="95">
        <f t="shared" si="349"/>
        <v>928760.46335999994</v>
      </c>
      <c r="DG22" s="95">
        <f t="shared" si="350"/>
        <v>928760.46335999994</v>
      </c>
      <c r="DH22" s="95">
        <f t="shared" si="351"/>
        <v>928760.46335999994</v>
      </c>
      <c r="DI22" s="95">
        <f t="shared" si="352"/>
        <v>928760.46335999994</v>
      </c>
      <c r="DJ22" s="95">
        <f t="shared" si="353"/>
        <v>928760.46335999994</v>
      </c>
      <c r="DK22" s="95">
        <f t="shared" si="354"/>
        <v>928760.46335999994</v>
      </c>
      <c r="DL22" s="95">
        <f t="shared" si="355"/>
        <v>928760.46335999994</v>
      </c>
      <c r="DM22" s="95">
        <f t="shared" si="356"/>
        <v>928760.46335999994</v>
      </c>
      <c r="DN22" s="95">
        <f t="shared" si="357"/>
        <v>928760.46335999994</v>
      </c>
      <c r="DO22" s="95">
        <f t="shared" si="358"/>
        <v>928760.46335999994</v>
      </c>
      <c r="DP22" s="95">
        <f t="shared" si="359"/>
        <v>928760.46335999994</v>
      </c>
      <c r="DQ22" s="96">
        <f t="shared" si="360"/>
        <v>928760.46335999994</v>
      </c>
    </row>
    <row r="23" spans="1:121" ht="18" customHeight="1" x14ac:dyDescent="0.3">
      <c r="A23" s="94" t="s">
        <v>67</v>
      </c>
      <c r="B23" s="95">
        <v>60000</v>
      </c>
      <c r="C23" s="95">
        <f t="shared" ref="C23:M23" si="364">B23</f>
        <v>60000</v>
      </c>
      <c r="D23" s="95">
        <f t="shared" si="364"/>
        <v>60000</v>
      </c>
      <c r="E23" s="95">
        <f t="shared" si="364"/>
        <v>60000</v>
      </c>
      <c r="F23" s="95">
        <f t="shared" si="364"/>
        <v>60000</v>
      </c>
      <c r="G23" s="95">
        <f t="shared" si="364"/>
        <v>60000</v>
      </c>
      <c r="H23" s="95">
        <f t="shared" si="364"/>
        <v>60000</v>
      </c>
      <c r="I23" s="95">
        <f t="shared" si="364"/>
        <v>60000</v>
      </c>
      <c r="J23" s="95">
        <f t="shared" si="364"/>
        <v>60000</v>
      </c>
      <c r="K23" s="95">
        <f t="shared" si="364"/>
        <v>60000</v>
      </c>
      <c r="L23" s="95">
        <f t="shared" si="364"/>
        <v>60000</v>
      </c>
      <c r="M23" s="95">
        <f t="shared" si="364"/>
        <v>60000</v>
      </c>
      <c r="N23" s="95">
        <f t="shared" si="253"/>
        <v>72000</v>
      </c>
      <c r="O23" s="95">
        <f t="shared" si="254"/>
        <v>72000</v>
      </c>
      <c r="P23" s="95">
        <f t="shared" si="255"/>
        <v>72000</v>
      </c>
      <c r="Q23" s="95">
        <f t="shared" si="256"/>
        <v>72000</v>
      </c>
      <c r="R23" s="95">
        <f t="shared" si="257"/>
        <v>72000</v>
      </c>
      <c r="S23" s="95">
        <f t="shared" si="258"/>
        <v>72000</v>
      </c>
      <c r="T23" s="95">
        <f t="shared" si="259"/>
        <v>72000</v>
      </c>
      <c r="U23" s="95">
        <f t="shared" si="260"/>
        <v>72000</v>
      </c>
      <c r="V23" s="95">
        <f t="shared" si="261"/>
        <v>72000</v>
      </c>
      <c r="W23" s="95">
        <f t="shared" si="262"/>
        <v>72000</v>
      </c>
      <c r="X23" s="95">
        <f t="shared" si="263"/>
        <v>72000</v>
      </c>
      <c r="Y23" s="95">
        <f t="shared" si="264"/>
        <v>72000</v>
      </c>
      <c r="Z23" s="95">
        <f t="shared" si="265"/>
        <v>86400</v>
      </c>
      <c r="AA23" s="95">
        <f t="shared" si="266"/>
        <v>86400</v>
      </c>
      <c r="AB23" s="95">
        <f t="shared" si="267"/>
        <v>86400</v>
      </c>
      <c r="AC23" s="95">
        <f t="shared" si="268"/>
        <v>86400</v>
      </c>
      <c r="AD23" s="95">
        <f t="shared" si="269"/>
        <v>86400</v>
      </c>
      <c r="AE23" s="95">
        <f t="shared" si="270"/>
        <v>86400</v>
      </c>
      <c r="AF23" s="95">
        <f t="shared" si="271"/>
        <v>86400</v>
      </c>
      <c r="AG23" s="95">
        <f t="shared" si="272"/>
        <v>86400</v>
      </c>
      <c r="AH23" s="95">
        <f t="shared" si="273"/>
        <v>86400</v>
      </c>
      <c r="AI23" s="95">
        <f t="shared" si="274"/>
        <v>86400</v>
      </c>
      <c r="AJ23" s="95">
        <f t="shared" si="275"/>
        <v>86400</v>
      </c>
      <c r="AK23" s="95">
        <f t="shared" si="276"/>
        <v>86400</v>
      </c>
      <c r="AL23" s="95">
        <f t="shared" si="277"/>
        <v>103680</v>
      </c>
      <c r="AM23" s="95">
        <f t="shared" si="278"/>
        <v>103680</v>
      </c>
      <c r="AN23" s="95">
        <f t="shared" si="279"/>
        <v>103680</v>
      </c>
      <c r="AO23" s="95">
        <f t="shared" si="280"/>
        <v>103680</v>
      </c>
      <c r="AP23" s="95">
        <f t="shared" si="281"/>
        <v>103680</v>
      </c>
      <c r="AQ23" s="95">
        <f t="shared" si="282"/>
        <v>103680</v>
      </c>
      <c r="AR23" s="95">
        <f t="shared" si="283"/>
        <v>103680</v>
      </c>
      <c r="AS23" s="95">
        <f t="shared" si="284"/>
        <v>103680</v>
      </c>
      <c r="AT23" s="95">
        <f t="shared" si="285"/>
        <v>103680</v>
      </c>
      <c r="AU23" s="95">
        <f t="shared" si="286"/>
        <v>103680</v>
      </c>
      <c r="AV23" s="95">
        <f t="shared" si="287"/>
        <v>103680</v>
      </c>
      <c r="AW23" s="95">
        <f t="shared" si="288"/>
        <v>103680</v>
      </c>
      <c r="AX23" s="95">
        <f t="shared" si="289"/>
        <v>124416</v>
      </c>
      <c r="AY23" s="95">
        <f t="shared" si="290"/>
        <v>124416</v>
      </c>
      <c r="AZ23" s="95">
        <f t="shared" si="291"/>
        <v>124416</v>
      </c>
      <c r="BA23" s="95">
        <f t="shared" si="292"/>
        <v>124416</v>
      </c>
      <c r="BB23" s="95">
        <f t="shared" si="293"/>
        <v>124416</v>
      </c>
      <c r="BC23" s="95">
        <f t="shared" si="294"/>
        <v>124416</v>
      </c>
      <c r="BD23" s="95">
        <f t="shared" si="295"/>
        <v>124416</v>
      </c>
      <c r="BE23" s="95">
        <f t="shared" si="296"/>
        <v>124416</v>
      </c>
      <c r="BF23" s="95">
        <f t="shared" si="297"/>
        <v>124416</v>
      </c>
      <c r="BG23" s="95">
        <f t="shared" si="298"/>
        <v>124416</v>
      </c>
      <c r="BH23" s="95">
        <f t="shared" si="299"/>
        <v>124416</v>
      </c>
      <c r="BI23" s="95">
        <f t="shared" si="300"/>
        <v>124416</v>
      </c>
      <c r="BJ23" s="95">
        <f t="shared" si="301"/>
        <v>149299.19999999998</v>
      </c>
      <c r="BK23" s="95">
        <f t="shared" si="302"/>
        <v>149299.19999999998</v>
      </c>
      <c r="BL23" s="95">
        <f t="shared" si="303"/>
        <v>149299.19999999998</v>
      </c>
      <c r="BM23" s="95">
        <f t="shared" si="304"/>
        <v>149299.19999999998</v>
      </c>
      <c r="BN23" s="95">
        <f t="shared" si="305"/>
        <v>149299.19999999998</v>
      </c>
      <c r="BO23" s="95">
        <f t="shared" si="306"/>
        <v>149299.19999999998</v>
      </c>
      <c r="BP23" s="95">
        <f t="shared" si="307"/>
        <v>149299.19999999998</v>
      </c>
      <c r="BQ23" s="95">
        <f t="shared" si="308"/>
        <v>149299.19999999998</v>
      </c>
      <c r="BR23" s="95">
        <f t="shared" si="309"/>
        <v>149299.19999999998</v>
      </c>
      <c r="BS23" s="95">
        <f t="shared" si="310"/>
        <v>149299.19999999998</v>
      </c>
      <c r="BT23" s="95">
        <f t="shared" si="311"/>
        <v>149299.19999999998</v>
      </c>
      <c r="BU23" s="95">
        <f t="shared" si="312"/>
        <v>149299.19999999998</v>
      </c>
      <c r="BV23" s="95">
        <f t="shared" si="313"/>
        <v>179159.03999999998</v>
      </c>
      <c r="BW23" s="95">
        <f t="shared" si="314"/>
        <v>179159.03999999998</v>
      </c>
      <c r="BX23" s="95">
        <f t="shared" si="315"/>
        <v>179159.03999999998</v>
      </c>
      <c r="BY23" s="95">
        <f t="shared" si="316"/>
        <v>179159.03999999998</v>
      </c>
      <c r="BZ23" s="95">
        <f t="shared" si="317"/>
        <v>179159.03999999998</v>
      </c>
      <c r="CA23" s="95">
        <f t="shared" si="318"/>
        <v>179159.03999999998</v>
      </c>
      <c r="CB23" s="95">
        <f t="shared" si="319"/>
        <v>179159.03999999998</v>
      </c>
      <c r="CC23" s="95">
        <f t="shared" si="320"/>
        <v>179159.03999999998</v>
      </c>
      <c r="CD23" s="95">
        <f t="shared" si="321"/>
        <v>179159.03999999998</v>
      </c>
      <c r="CE23" s="95">
        <f t="shared" si="322"/>
        <v>179159.03999999998</v>
      </c>
      <c r="CF23" s="95">
        <f t="shared" si="323"/>
        <v>179159.03999999998</v>
      </c>
      <c r="CG23" s="95">
        <f t="shared" si="324"/>
        <v>179159.03999999998</v>
      </c>
      <c r="CH23" s="95">
        <f t="shared" si="325"/>
        <v>214990.84799999997</v>
      </c>
      <c r="CI23" s="95">
        <f t="shared" si="326"/>
        <v>214990.84799999997</v>
      </c>
      <c r="CJ23" s="95">
        <f t="shared" si="327"/>
        <v>214990.84799999997</v>
      </c>
      <c r="CK23" s="95">
        <f t="shared" si="328"/>
        <v>214990.84799999997</v>
      </c>
      <c r="CL23" s="95">
        <f t="shared" si="329"/>
        <v>214990.84799999997</v>
      </c>
      <c r="CM23" s="95">
        <f t="shared" si="330"/>
        <v>214990.84799999997</v>
      </c>
      <c r="CN23" s="95">
        <f t="shared" si="331"/>
        <v>214990.84799999997</v>
      </c>
      <c r="CO23" s="95">
        <f t="shared" si="332"/>
        <v>214990.84799999997</v>
      </c>
      <c r="CP23" s="95">
        <f t="shared" si="333"/>
        <v>214990.84799999997</v>
      </c>
      <c r="CQ23" s="95">
        <f t="shared" si="334"/>
        <v>214990.84799999997</v>
      </c>
      <c r="CR23" s="95">
        <f t="shared" si="335"/>
        <v>214990.84799999997</v>
      </c>
      <c r="CS23" s="95">
        <f t="shared" si="336"/>
        <v>214990.84799999997</v>
      </c>
      <c r="CT23" s="95">
        <f t="shared" si="337"/>
        <v>257989.01759999996</v>
      </c>
      <c r="CU23" s="95">
        <f t="shared" si="338"/>
        <v>257989.01759999996</v>
      </c>
      <c r="CV23" s="95">
        <f t="shared" si="339"/>
        <v>257989.01759999996</v>
      </c>
      <c r="CW23" s="95">
        <f t="shared" si="340"/>
        <v>257989.01759999996</v>
      </c>
      <c r="CX23" s="95">
        <f t="shared" si="341"/>
        <v>257989.01759999996</v>
      </c>
      <c r="CY23" s="95">
        <f t="shared" si="342"/>
        <v>257989.01759999996</v>
      </c>
      <c r="CZ23" s="95">
        <f t="shared" si="343"/>
        <v>257989.01759999996</v>
      </c>
      <c r="DA23" s="95">
        <f t="shared" si="344"/>
        <v>257989.01759999996</v>
      </c>
      <c r="DB23" s="95">
        <f t="shared" si="345"/>
        <v>257989.01759999996</v>
      </c>
      <c r="DC23" s="95">
        <f t="shared" si="346"/>
        <v>257989.01759999996</v>
      </c>
      <c r="DD23" s="95">
        <f t="shared" si="347"/>
        <v>257989.01759999996</v>
      </c>
      <c r="DE23" s="95">
        <f t="shared" si="348"/>
        <v>257989.01759999996</v>
      </c>
      <c r="DF23" s="95">
        <f t="shared" si="349"/>
        <v>309586.82111999992</v>
      </c>
      <c r="DG23" s="95">
        <f t="shared" si="350"/>
        <v>309586.82111999992</v>
      </c>
      <c r="DH23" s="95">
        <f t="shared" si="351"/>
        <v>309586.82111999992</v>
      </c>
      <c r="DI23" s="95">
        <f t="shared" si="352"/>
        <v>309586.82111999992</v>
      </c>
      <c r="DJ23" s="95">
        <f t="shared" si="353"/>
        <v>309586.82111999992</v>
      </c>
      <c r="DK23" s="95">
        <f t="shared" si="354"/>
        <v>309586.82111999992</v>
      </c>
      <c r="DL23" s="95">
        <f t="shared" si="355"/>
        <v>309586.82111999992</v>
      </c>
      <c r="DM23" s="95">
        <f t="shared" si="356"/>
        <v>309586.82111999992</v>
      </c>
      <c r="DN23" s="95">
        <f t="shared" si="357"/>
        <v>309586.82111999992</v>
      </c>
      <c r="DO23" s="95">
        <f t="shared" si="358"/>
        <v>309586.82111999992</v>
      </c>
      <c r="DP23" s="95">
        <f t="shared" si="359"/>
        <v>309586.82111999992</v>
      </c>
      <c r="DQ23" s="96">
        <f t="shared" si="360"/>
        <v>309586.82111999992</v>
      </c>
    </row>
    <row r="24" spans="1:121" ht="18" customHeight="1" x14ac:dyDescent="0.3">
      <c r="A24" s="94" t="s">
        <v>68</v>
      </c>
      <c r="B24" s="95">
        <v>90000</v>
      </c>
      <c r="C24" s="95">
        <f t="shared" ref="C24:M24" si="365">B24</f>
        <v>90000</v>
      </c>
      <c r="D24" s="95">
        <f t="shared" si="365"/>
        <v>90000</v>
      </c>
      <c r="E24" s="95">
        <f t="shared" si="365"/>
        <v>90000</v>
      </c>
      <c r="F24" s="95">
        <f t="shared" si="365"/>
        <v>90000</v>
      </c>
      <c r="G24" s="95">
        <f t="shared" si="365"/>
        <v>90000</v>
      </c>
      <c r="H24" s="95">
        <f t="shared" si="365"/>
        <v>90000</v>
      </c>
      <c r="I24" s="95">
        <f t="shared" si="365"/>
        <v>90000</v>
      </c>
      <c r="J24" s="95">
        <f t="shared" si="365"/>
        <v>90000</v>
      </c>
      <c r="K24" s="95">
        <f t="shared" si="365"/>
        <v>90000</v>
      </c>
      <c r="L24" s="95">
        <f t="shared" si="365"/>
        <v>90000</v>
      </c>
      <c r="M24" s="95">
        <f t="shared" si="365"/>
        <v>90000</v>
      </c>
      <c r="N24" s="95">
        <f t="shared" si="253"/>
        <v>108000</v>
      </c>
      <c r="O24" s="95">
        <f t="shared" si="254"/>
        <v>108000</v>
      </c>
      <c r="P24" s="95">
        <f t="shared" si="255"/>
        <v>108000</v>
      </c>
      <c r="Q24" s="95">
        <f t="shared" si="256"/>
        <v>108000</v>
      </c>
      <c r="R24" s="95">
        <f t="shared" si="257"/>
        <v>108000</v>
      </c>
      <c r="S24" s="95">
        <f t="shared" si="258"/>
        <v>108000</v>
      </c>
      <c r="T24" s="95">
        <f t="shared" si="259"/>
        <v>108000</v>
      </c>
      <c r="U24" s="95">
        <f t="shared" si="260"/>
        <v>108000</v>
      </c>
      <c r="V24" s="95">
        <f t="shared" si="261"/>
        <v>108000</v>
      </c>
      <c r="W24" s="95">
        <f t="shared" si="262"/>
        <v>108000</v>
      </c>
      <c r="X24" s="95">
        <f t="shared" si="263"/>
        <v>108000</v>
      </c>
      <c r="Y24" s="95">
        <f t="shared" si="264"/>
        <v>108000</v>
      </c>
      <c r="Z24" s="95">
        <f t="shared" si="265"/>
        <v>129600</v>
      </c>
      <c r="AA24" s="95">
        <f t="shared" si="266"/>
        <v>129600</v>
      </c>
      <c r="AB24" s="95">
        <f t="shared" si="267"/>
        <v>129600</v>
      </c>
      <c r="AC24" s="95">
        <f t="shared" si="268"/>
        <v>129600</v>
      </c>
      <c r="AD24" s="95">
        <f t="shared" si="269"/>
        <v>129600</v>
      </c>
      <c r="AE24" s="95">
        <f t="shared" si="270"/>
        <v>129600</v>
      </c>
      <c r="AF24" s="95">
        <f t="shared" si="271"/>
        <v>129600</v>
      </c>
      <c r="AG24" s="95">
        <f t="shared" si="272"/>
        <v>129600</v>
      </c>
      <c r="AH24" s="95">
        <f t="shared" si="273"/>
        <v>129600</v>
      </c>
      <c r="AI24" s="95">
        <f t="shared" si="274"/>
        <v>129600</v>
      </c>
      <c r="AJ24" s="95">
        <f t="shared" si="275"/>
        <v>129600</v>
      </c>
      <c r="AK24" s="95">
        <f t="shared" si="276"/>
        <v>129600</v>
      </c>
      <c r="AL24" s="95">
        <f t="shared" si="277"/>
        <v>155520</v>
      </c>
      <c r="AM24" s="95">
        <f t="shared" si="278"/>
        <v>155520</v>
      </c>
      <c r="AN24" s="95">
        <f t="shared" si="279"/>
        <v>155520</v>
      </c>
      <c r="AO24" s="95">
        <f t="shared" si="280"/>
        <v>155520</v>
      </c>
      <c r="AP24" s="95">
        <f t="shared" si="281"/>
        <v>155520</v>
      </c>
      <c r="AQ24" s="95">
        <f t="shared" si="282"/>
        <v>155520</v>
      </c>
      <c r="AR24" s="95">
        <f t="shared" si="283"/>
        <v>155520</v>
      </c>
      <c r="AS24" s="95">
        <f t="shared" si="284"/>
        <v>155520</v>
      </c>
      <c r="AT24" s="95">
        <f t="shared" si="285"/>
        <v>155520</v>
      </c>
      <c r="AU24" s="95">
        <f t="shared" si="286"/>
        <v>155520</v>
      </c>
      <c r="AV24" s="95">
        <f t="shared" si="287"/>
        <v>155520</v>
      </c>
      <c r="AW24" s="95">
        <f t="shared" si="288"/>
        <v>155520</v>
      </c>
      <c r="AX24" s="95">
        <f t="shared" si="289"/>
        <v>186624</v>
      </c>
      <c r="AY24" s="95">
        <f t="shared" si="290"/>
        <v>186624</v>
      </c>
      <c r="AZ24" s="95">
        <f t="shared" si="291"/>
        <v>186624</v>
      </c>
      <c r="BA24" s="95">
        <f t="shared" si="292"/>
        <v>186624</v>
      </c>
      <c r="BB24" s="95">
        <f t="shared" si="293"/>
        <v>186624</v>
      </c>
      <c r="BC24" s="95">
        <f t="shared" si="294"/>
        <v>186624</v>
      </c>
      <c r="BD24" s="95">
        <f t="shared" si="295"/>
        <v>186624</v>
      </c>
      <c r="BE24" s="95">
        <f t="shared" si="296"/>
        <v>186624</v>
      </c>
      <c r="BF24" s="95">
        <f t="shared" si="297"/>
        <v>186624</v>
      </c>
      <c r="BG24" s="95">
        <f t="shared" si="298"/>
        <v>186624</v>
      </c>
      <c r="BH24" s="95">
        <f t="shared" si="299"/>
        <v>186624</v>
      </c>
      <c r="BI24" s="95">
        <f t="shared" si="300"/>
        <v>186624</v>
      </c>
      <c r="BJ24" s="95">
        <f t="shared" si="301"/>
        <v>223948.79999999999</v>
      </c>
      <c r="BK24" s="95">
        <f t="shared" si="302"/>
        <v>223948.79999999999</v>
      </c>
      <c r="BL24" s="95">
        <f t="shared" si="303"/>
        <v>223948.79999999999</v>
      </c>
      <c r="BM24" s="95">
        <f t="shared" si="304"/>
        <v>223948.79999999999</v>
      </c>
      <c r="BN24" s="95">
        <f t="shared" si="305"/>
        <v>223948.79999999999</v>
      </c>
      <c r="BO24" s="95">
        <f t="shared" si="306"/>
        <v>223948.79999999999</v>
      </c>
      <c r="BP24" s="95">
        <f t="shared" si="307"/>
        <v>223948.79999999999</v>
      </c>
      <c r="BQ24" s="95">
        <f t="shared" si="308"/>
        <v>223948.79999999999</v>
      </c>
      <c r="BR24" s="95">
        <f t="shared" si="309"/>
        <v>223948.79999999999</v>
      </c>
      <c r="BS24" s="95">
        <f t="shared" si="310"/>
        <v>223948.79999999999</v>
      </c>
      <c r="BT24" s="95">
        <f t="shared" si="311"/>
        <v>223948.79999999999</v>
      </c>
      <c r="BU24" s="95">
        <f t="shared" si="312"/>
        <v>223948.79999999999</v>
      </c>
      <c r="BV24" s="95">
        <f t="shared" si="313"/>
        <v>268738.56</v>
      </c>
      <c r="BW24" s="95">
        <f t="shared" si="314"/>
        <v>268738.56</v>
      </c>
      <c r="BX24" s="95">
        <f t="shared" si="315"/>
        <v>268738.56</v>
      </c>
      <c r="BY24" s="95">
        <f t="shared" si="316"/>
        <v>268738.56</v>
      </c>
      <c r="BZ24" s="95">
        <f t="shared" si="317"/>
        <v>268738.56</v>
      </c>
      <c r="CA24" s="95">
        <f t="shared" si="318"/>
        <v>268738.56</v>
      </c>
      <c r="CB24" s="95">
        <f t="shared" si="319"/>
        <v>268738.56</v>
      </c>
      <c r="CC24" s="95">
        <f t="shared" si="320"/>
        <v>268738.56</v>
      </c>
      <c r="CD24" s="95">
        <f t="shared" si="321"/>
        <v>268738.56</v>
      </c>
      <c r="CE24" s="95">
        <f t="shared" si="322"/>
        <v>268738.56</v>
      </c>
      <c r="CF24" s="95">
        <f t="shared" si="323"/>
        <v>268738.56</v>
      </c>
      <c r="CG24" s="95">
        <f t="shared" si="324"/>
        <v>268738.56</v>
      </c>
      <c r="CH24" s="95">
        <f t="shared" si="325"/>
        <v>322486.272</v>
      </c>
      <c r="CI24" s="95">
        <f t="shared" si="326"/>
        <v>322486.272</v>
      </c>
      <c r="CJ24" s="95">
        <f t="shared" si="327"/>
        <v>322486.272</v>
      </c>
      <c r="CK24" s="95">
        <f t="shared" si="328"/>
        <v>322486.272</v>
      </c>
      <c r="CL24" s="95">
        <f t="shared" si="329"/>
        <v>322486.272</v>
      </c>
      <c r="CM24" s="95">
        <f t="shared" si="330"/>
        <v>322486.272</v>
      </c>
      <c r="CN24" s="95">
        <f t="shared" si="331"/>
        <v>322486.272</v>
      </c>
      <c r="CO24" s="95">
        <f t="shared" si="332"/>
        <v>322486.272</v>
      </c>
      <c r="CP24" s="95">
        <f t="shared" si="333"/>
        <v>322486.272</v>
      </c>
      <c r="CQ24" s="95">
        <f t="shared" si="334"/>
        <v>322486.272</v>
      </c>
      <c r="CR24" s="95">
        <f t="shared" si="335"/>
        <v>322486.272</v>
      </c>
      <c r="CS24" s="95">
        <f t="shared" si="336"/>
        <v>322486.272</v>
      </c>
      <c r="CT24" s="95">
        <f t="shared" si="337"/>
        <v>386983.52639999997</v>
      </c>
      <c r="CU24" s="95">
        <f t="shared" si="338"/>
        <v>386983.52639999997</v>
      </c>
      <c r="CV24" s="95">
        <f t="shared" si="339"/>
        <v>386983.52639999997</v>
      </c>
      <c r="CW24" s="95">
        <f t="shared" si="340"/>
        <v>386983.52639999997</v>
      </c>
      <c r="CX24" s="95">
        <f t="shared" si="341"/>
        <v>386983.52639999997</v>
      </c>
      <c r="CY24" s="95">
        <f t="shared" si="342"/>
        <v>386983.52639999997</v>
      </c>
      <c r="CZ24" s="95">
        <f t="shared" si="343"/>
        <v>386983.52639999997</v>
      </c>
      <c r="DA24" s="95">
        <f t="shared" si="344"/>
        <v>386983.52639999997</v>
      </c>
      <c r="DB24" s="95">
        <f t="shared" si="345"/>
        <v>386983.52639999997</v>
      </c>
      <c r="DC24" s="95">
        <f t="shared" si="346"/>
        <v>386983.52639999997</v>
      </c>
      <c r="DD24" s="95">
        <f t="shared" si="347"/>
        <v>386983.52639999997</v>
      </c>
      <c r="DE24" s="95">
        <f t="shared" si="348"/>
        <v>386983.52639999997</v>
      </c>
      <c r="DF24" s="95">
        <f t="shared" si="349"/>
        <v>464380.23167999997</v>
      </c>
      <c r="DG24" s="95">
        <f t="shared" si="350"/>
        <v>464380.23167999997</v>
      </c>
      <c r="DH24" s="95">
        <f t="shared" si="351"/>
        <v>464380.23167999997</v>
      </c>
      <c r="DI24" s="95">
        <f t="shared" si="352"/>
        <v>464380.23167999997</v>
      </c>
      <c r="DJ24" s="95">
        <f t="shared" si="353"/>
        <v>464380.23167999997</v>
      </c>
      <c r="DK24" s="95">
        <f t="shared" si="354"/>
        <v>464380.23167999997</v>
      </c>
      <c r="DL24" s="95">
        <f t="shared" si="355"/>
        <v>464380.23167999997</v>
      </c>
      <c r="DM24" s="95">
        <f t="shared" si="356"/>
        <v>464380.23167999997</v>
      </c>
      <c r="DN24" s="95">
        <f t="shared" si="357"/>
        <v>464380.23167999997</v>
      </c>
      <c r="DO24" s="95">
        <f t="shared" si="358"/>
        <v>464380.23167999997</v>
      </c>
      <c r="DP24" s="95">
        <f t="shared" si="359"/>
        <v>464380.23167999997</v>
      </c>
      <c r="DQ24" s="96">
        <f t="shared" si="360"/>
        <v>464380.23167999997</v>
      </c>
    </row>
    <row r="25" spans="1:121" ht="18" customHeight="1" x14ac:dyDescent="0.3">
      <c r="A25" s="94" t="s">
        <v>69</v>
      </c>
      <c r="B25" s="95">
        <v>125000</v>
      </c>
      <c r="C25" s="95">
        <f t="shared" ref="C25:M25" si="366">B25</f>
        <v>125000</v>
      </c>
      <c r="D25" s="95">
        <f t="shared" si="366"/>
        <v>125000</v>
      </c>
      <c r="E25" s="95">
        <f t="shared" si="366"/>
        <v>125000</v>
      </c>
      <c r="F25" s="95">
        <f t="shared" si="366"/>
        <v>125000</v>
      </c>
      <c r="G25" s="95">
        <f t="shared" si="366"/>
        <v>125000</v>
      </c>
      <c r="H25" s="95">
        <f t="shared" si="366"/>
        <v>125000</v>
      </c>
      <c r="I25" s="95">
        <f t="shared" si="366"/>
        <v>125000</v>
      </c>
      <c r="J25" s="95">
        <f t="shared" si="366"/>
        <v>125000</v>
      </c>
      <c r="K25" s="95">
        <f t="shared" si="366"/>
        <v>125000</v>
      </c>
      <c r="L25" s="95">
        <f t="shared" si="366"/>
        <v>125000</v>
      </c>
      <c r="M25" s="95">
        <f t="shared" si="366"/>
        <v>125000</v>
      </c>
      <c r="N25" s="95">
        <f t="shared" si="253"/>
        <v>150000</v>
      </c>
      <c r="O25" s="95">
        <f t="shared" si="254"/>
        <v>150000</v>
      </c>
      <c r="P25" s="95">
        <f t="shared" si="255"/>
        <v>150000</v>
      </c>
      <c r="Q25" s="95">
        <f t="shared" si="256"/>
        <v>150000</v>
      </c>
      <c r="R25" s="95">
        <f t="shared" si="257"/>
        <v>150000</v>
      </c>
      <c r="S25" s="95">
        <f t="shared" si="258"/>
        <v>150000</v>
      </c>
      <c r="T25" s="95">
        <f t="shared" si="259"/>
        <v>150000</v>
      </c>
      <c r="U25" s="95">
        <f t="shared" si="260"/>
        <v>150000</v>
      </c>
      <c r="V25" s="95">
        <f t="shared" si="261"/>
        <v>150000</v>
      </c>
      <c r="W25" s="95">
        <f t="shared" si="262"/>
        <v>150000</v>
      </c>
      <c r="X25" s="95">
        <f t="shared" si="263"/>
        <v>150000</v>
      </c>
      <c r="Y25" s="95">
        <f t="shared" si="264"/>
        <v>150000</v>
      </c>
      <c r="Z25" s="95">
        <f t="shared" si="265"/>
        <v>180000</v>
      </c>
      <c r="AA25" s="95">
        <f t="shared" si="266"/>
        <v>180000</v>
      </c>
      <c r="AB25" s="95">
        <f t="shared" si="267"/>
        <v>180000</v>
      </c>
      <c r="AC25" s="95">
        <f t="shared" si="268"/>
        <v>180000</v>
      </c>
      <c r="AD25" s="95">
        <f t="shared" si="269"/>
        <v>180000</v>
      </c>
      <c r="AE25" s="95">
        <f t="shared" si="270"/>
        <v>180000</v>
      </c>
      <c r="AF25" s="95">
        <f t="shared" si="271"/>
        <v>180000</v>
      </c>
      <c r="AG25" s="95">
        <f t="shared" si="272"/>
        <v>180000</v>
      </c>
      <c r="AH25" s="95">
        <f t="shared" si="273"/>
        <v>180000</v>
      </c>
      <c r="AI25" s="95">
        <f t="shared" si="274"/>
        <v>180000</v>
      </c>
      <c r="AJ25" s="95">
        <f t="shared" si="275"/>
        <v>180000</v>
      </c>
      <c r="AK25" s="95">
        <f t="shared" si="276"/>
        <v>180000</v>
      </c>
      <c r="AL25" s="95">
        <f t="shared" si="277"/>
        <v>216000</v>
      </c>
      <c r="AM25" s="95">
        <f t="shared" si="278"/>
        <v>216000</v>
      </c>
      <c r="AN25" s="95">
        <f t="shared" si="279"/>
        <v>216000</v>
      </c>
      <c r="AO25" s="95">
        <f t="shared" si="280"/>
        <v>216000</v>
      </c>
      <c r="AP25" s="95">
        <f t="shared" si="281"/>
        <v>216000</v>
      </c>
      <c r="AQ25" s="95">
        <f t="shared" si="282"/>
        <v>216000</v>
      </c>
      <c r="AR25" s="95">
        <f t="shared" si="283"/>
        <v>216000</v>
      </c>
      <c r="AS25" s="95">
        <f t="shared" si="284"/>
        <v>216000</v>
      </c>
      <c r="AT25" s="95">
        <f t="shared" si="285"/>
        <v>216000</v>
      </c>
      <c r="AU25" s="95">
        <f t="shared" si="286"/>
        <v>216000</v>
      </c>
      <c r="AV25" s="95">
        <f t="shared" si="287"/>
        <v>216000</v>
      </c>
      <c r="AW25" s="95">
        <f t="shared" si="288"/>
        <v>216000</v>
      </c>
      <c r="AX25" s="95">
        <f t="shared" si="289"/>
        <v>259200</v>
      </c>
      <c r="AY25" s="95">
        <f t="shared" si="290"/>
        <v>259200</v>
      </c>
      <c r="AZ25" s="95">
        <f t="shared" si="291"/>
        <v>259200</v>
      </c>
      <c r="BA25" s="95">
        <f t="shared" si="292"/>
        <v>259200</v>
      </c>
      <c r="BB25" s="95">
        <f t="shared" si="293"/>
        <v>259200</v>
      </c>
      <c r="BC25" s="95">
        <f t="shared" si="294"/>
        <v>259200</v>
      </c>
      <c r="BD25" s="95">
        <f t="shared" si="295"/>
        <v>259200</v>
      </c>
      <c r="BE25" s="95">
        <f t="shared" si="296"/>
        <v>259200</v>
      </c>
      <c r="BF25" s="95">
        <f t="shared" si="297"/>
        <v>259200</v>
      </c>
      <c r="BG25" s="95">
        <f t="shared" si="298"/>
        <v>259200</v>
      </c>
      <c r="BH25" s="95">
        <f t="shared" si="299"/>
        <v>259200</v>
      </c>
      <c r="BI25" s="95">
        <f t="shared" si="300"/>
        <v>259200</v>
      </c>
      <c r="BJ25" s="95">
        <f t="shared" si="301"/>
        <v>311040</v>
      </c>
      <c r="BK25" s="95">
        <f t="shared" si="302"/>
        <v>311040</v>
      </c>
      <c r="BL25" s="95">
        <f t="shared" si="303"/>
        <v>311040</v>
      </c>
      <c r="BM25" s="95">
        <f t="shared" si="304"/>
        <v>311040</v>
      </c>
      <c r="BN25" s="95">
        <f t="shared" si="305"/>
        <v>311040</v>
      </c>
      <c r="BO25" s="95">
        <f t="shared" si="306"/>
        <v>311040</v>
      </c>
      <c r="BP25" s="95">
        <f t="shared" si="307"/>
        <v>311040</v>
      </c>
      <c r="BQ25" s="95">
        <f t="shared" si="308"/>
        <v>311040</v>
      </c>
      <c r="BR25" s="95">
        <f t="shared" si="309"/>
        <v>311040</v>
      </c>
      <c r="BS25" s="95">
        <f t="shared" si="310"/>
        <v>311040</v>
      </c>
      <c r="BT25" s="95">
        <f t="shared" si="311"/>
        <v>311040</v>
      </c>
      <c r="BU25" s="95">
        <f t="shared" si="312"/>
        <v>311040</v>
      </c>
      <c r="BV25" s="95">
        <f t="shared" si="313"/>
        <v>373248</v>
      </c>
      <c r="BW25" s="95">
        <f t="shared" si="314"/>
        <v>373248</v>
      </c>
      <c r="BX25" s="95">
        <f t="shared" si="315"/>
        <v>373248</v>
      </c>
      <c r="BY25" s="95">
        <f t="shared" si="316"/>
        <v>373248</v>
      </c>
      <c r="BZ25" s="95">
        <f t="shared" si="317"/>
        <v>373248</v>
      </c>
      <c r="CA25" s="95">
        <f t="shared" si="318"/>
        <v>373248</v>
      </c>
      <c r="CB25" s="95">
        <f t="shared" si="319"/>
        <v>373248</v>
      </c>
      <c r="CC25" s="95">
        <f t="shared" si="320"/>
        <v>373248</v>
      </c>
      <c r="CD25" s="95">
        <f t="shared" si="321"/>
        <v>373248</v>
      </c>
      <c r="CE25" s="95">
        <f t="shared" si="322"/>
        <v>373248</v>
      </c>
      <c r="CF25" s="95">
        <f t="shared" si="323"/>
        <v>373248</v>
      </c>
      <c r="CG25" s="95">
        <f t="shared" si="324"/>
        <v>373248</v>
      </c>
      <c r="CH25" s="95">
        <f t="shared" si="325"/>
        <v>447897.59999999998</v>
      </c>
      <c r="CI25" s="95">
        <f t="shared" si="326"/>
        <v>447897.59999999998</v>
      </c>
      <c r="CJ25" s="95">
        <f t="shared" si="327"/>
        <v>447897.59999999998</v>
      </c>
      <c r="CK25" s="95">
        <f t="shared" si="328"/>
        <v>447897.59999999998</v>
      </c>
      <c r="CL25" s="95">
        <f t="shared" si="329"/>
        <v>447897.59999999998</v>
      </c>
      <c r="CM25" s="95">
        <f t="shared" si="330"/>
        <v>447897.59999999998</v>
      </c>
      <c r="CN25" s="95">
        <f t="shared" si="331"/>
        <v>447897.59999999998</v>
      </c>
      <c r="CO25" s="95">
        <f t="shared" si="332"/>
        <v>447897.59999999998</v>
      </c>
      <c r="CP25" s="95">
        <f t="shared" si="333"/>
        <v>447897.59999999998</v>
      </c>
      <c r="CQ25" s="95">
        <f t="shared" si="334"/>
        <v>447897.59999999998</v>
      </c>
      <c r="CR25" s="95">
        <f t="shared" si="335"/>
        <v>447897.59999999998</v>
      </c>
      <c r="CS25" s="95">
        <f t="shared" si="336"/>
        <v>447897.59999999998</v>
      </c>
      <c r="CT25" s="95">
        <f t="shared" si="337"/>
        <v>537477.12</v>
      </c>
      <c r="CU25" s="95">
        <f t="shared" si="338"/>
        <v>537477.12</v>
      </c>
      <c r="CV25" s="95">
        <f t="shared" si="339"/>
        <v>537477.12</v>
      </c>
      <c r="CW25" s="95">
        <f t="shared" si="340"/>
        <v>537477.12</v>
      </c>
      <c r="CX25" s="95">
        <f t="shared" si="341"/>
        <v>537477.12</v>
      </c>
      <c r="CY25" s="95">
        <f t="shared" si="342"/>
        <v>537477.12</v>
      </c>
      <c r="CZ25" s="95">
        <f t="shared" si="343"/>
        <v>537477.12</v>
      </c>
      <c r="DA25" s="95">
        <f t="shared" si="344"/>
        <v>537477.12</v>
      </c>
      <c r="DB25" s="95">
        <f t="shared" si="345"/>
        <v>537477.12</v>
      </c>
      <c r="DC25" s="95">
        <f t="shared" si="346"/>
        <v>537477.12</v>
      </c>
      <c r="DD25" s="95">
        <f t="shared" si="347"/>
        <v>537477.12</v>
      </c>
      <c r="DE25" s="95">
        <f t="shared" si="348"/>
        <v>537477.12</v>
      </c>
      <c r="DF25" s="95">
        <f t="shared" si="349"/>
        <v>644972.54399999999</v>
      </c>
      <c r="DG25" s="95">
        <f t="shared" si="350"/>
        <v>644972.54399999999</v>
      </c>
      <c r="DH25" s="95">
        <f t="shared" si="351"/>
        <v>644972.54399999999</v>
      </c>
      <c r="DI25" s="95">
        <f t="shared" si="352"/>
        <v>644972.54399999999</v>
      </c>
      <c r="DJ25" s="95">
        <f t="shared" si="353"/>
        <v>644972.54399999999</v>
      </c>
      <c r="DK25" s="95">
        <f t="shared" si="354"/>
        <v>644972.54399999999</v>
      </c>
      <c r="DL25" s="95">
        <f t="shared" si="355"/>
        <v>644972.54399999999</v>
      </c>
      <c r="DM25" s="95">
        <f t="shared" si="356"/>
        <v>644972.54399999999</v>
      </c>
      <c r="DN25" s="95">
        <f t="shared" si="357"/>
        <v>644972.54399999999</v>
      </c>
      <c r="DO25" s="95">
        <f t="shared" si="358"/>
        <v>644972.54399999999</v>
      </c>
      <c r="DP25" s="95">
        <f t="shared" si="359"/>
        <v>644972.54399999999</v>
      </c>
      <c r="DQ25" s="96">
        <f t="shared" si="360"/>
        <v>644972.54399999999</v>
      </c>
    </row>
    <row r="26" spans="1:121" ht="18" customHeight="1" thickBot="1" x14ac:dyDescent="0.35">
      <c r="A26" s="108" t="s">
        <v>70</v>
      </c>
      <c r="B26" s="135">
        <v>50000</v>
      </c>
      <c r="C26" s="135">
        <f t="shared" ref="C26:M26" si="367">B26</f>
        <v>50000</v>
      </c>
      <c r="D26" s="135">
        <f t="shared" si="367"/>
        <v>50000</v>
      </c>
      <c r="E26" s="135">
        <f t="shared" si="367"/>
        <v>50000</v>
      </c>
      <c r="F26" s="135">
        <f t="shared" si="367"/>
        <v>50000</v>
      </c>
      <c r="G26" s="135">
        <f t="shared" si="367"/>
        <v>50000</v>
      </c>
      <c r="H26" s="135">
        <f t="shared" si="367"/>
        <v>50000</v>
      </c>
      <c r="I26" s="135">
        <f t="shared" si="367"/>
        <v>50000</v>
      </c>
      <c r="J26" s="135">
        <f t="shared" si="367"/>
        <v>50000</v>
      </c>
      <c r="K26" s="135">
        <f t="shared" si="367"/>
        <v>50000</v>
      </c>
      <c r="L26" s="135">
        <f t="shared" si="367"/>
        <v>50000</v>
      </c>
      <c r="M26" s="135">
        <f t="shared" si="367"/>
        <v>50000</v>
      </c>
      <c r="N26" s="135">
        <f t="shared" si="253"/>
        <v>60000</v>
      </c>
      <c r="O26" s="135">
        <f t="shared" si="254"/>
        <v>60000</v>
      </c>
      <c r="P26" s="135">
        <f t="shared" si="255"/>
        <v>60000</v>
      </c>
      <c r="Q26" s="135">
        <f t="shared" si="256"/>
        <v>60000</v>
      </c>
      <c r="R26" s="135">
        <f t="shared" si="257"/>
        <v>60000</v>
      </c>
      <c r="S26" s="135">
        <f t="shared" si="258"/>
        <v>60000</v>
      </c>
      <c r="T26" s="135">
        <f t="shared" si="259"/>
        <v>60000</v>
      </c>
      <c r="U26" s="135">
        <f t="shared" si="260"/>
        <v>60000</v>
      </c>
      <c r="V26" s="135">
        <f t="shared" si="261"/>
        <v>60000</v>
      </c>
      <c r="W26" s="135">
        <f t="shared" si="262"/>
        <v>60000</v>
      </c>
      <c r="X26" s="135">
        <f t="shared" si="263"/>
        <v>60000</v>
      </c>
      <c r="Y26" s="135">
        <f t="shared" si="264"/>
        <v>60000</v>
      </c>
      <c r="Z26" s="135">
        <f t="shared" si="265"/>
        <v>72000</v>
      </c>
      <c r="AA26" s="135">
        <f t="shared" si="266"/>
        <v>72000</v>
      </c>
      <c r="AB26" s="135">
        <f t="shared" si="267"/>
        <v>72000</v>
      </c>
      <c r="AC26" s="135">
        <f t="shared" si="268"/>
        <v>72000</v>
      </c>
      <c r="AD26" s="135">
        <f t="shared" si="269"/>
        <v>72000</v>
      </c>
      <c r="AE26" s="135">
        <f t="shared" si="270"/>
        <v>72000</v>
      </c>
      <c r="AF26" s="135">
        <f t="shared" si="271"/>
        <v>72000</v>
      </c>
      <c r="AG26" s="135">
        <f t="shared" si="272"/>
        <v>72000</v>
      </c>
      <c r="AH26" s="135">
        <f t="shared" si="273"/>
        <v>72000</v>
      </c>
      <c r="AI26" s="135">
        <f t="shared" si="274"/>
        <v>72000</v>
      </c>
      <c r="AJ26" s="135">
        <f t="shared" si="275"/>
        <v>72000</v>
      </c>
      <c r="AK26" s="135">
        <f t="shared" si="276"/>
        <v>72000</v>
      </c>
      <c r="AL26" s="135">
        <f t="shared" si="277"/>
        <v>86400</v>
      </c>
      <c r="AM26" s="135">
        <f t="shared" si="278"/>
        <v>86400</v>
      </c>
      <c r="AN26" s="135">
        <f t="shared" si="279"/>
        <v>86400</v>
      </c>
      <c r="AO26" s="135">
        <f t="shared" si="280"/>
        <v>86400</v>
      </c>
      <c r="AP26" s="135">
        <f t="shared" si="281"/>
        <v>86400</v>
      </c>
      <c r="AQ26" s="135">
        <f t="shared" si="282"/>
        <v>86400</v>
      </c>
      <c r="AR26" s="135">
        <f t="shared" si="283"/>
        <v>86400</v>
      </c>
      <c r="AS26" s="135">
        <f t="shared" si="284"/>
        <v>86400</v>
      </c>
      <c r="AT26" s="135">
        <f t="shared" si="285"/>
        <v>86400</v>
      </c>
      <c r="AU26" s="135">
        <f t="shared" si="286"/>
        <v>86400</v>
      </c>
      <c r="AV26" s="135">
        <f t="shared" si="287"/>
        <v>86400</v>
      </c>
      <c r="AW26" s="135">
        <f t="shared" si="288"/>
        <v>86400</v>
      </c>
      <c r="AX26" s="135">
        <f t="shared" si="289"/>
        <v>103680</v>
      </c>
      <c r="AY26" s="135">
        <f t="shared" si="290"/>
        <v>103680</v>
      </c>
      <c r="AZ26" s="135">
        <f t="shared" si="291"/>
        <v>103680</v>
      </c>
      <c r="BA26" s="135">
        <f t="shared" si="292"/>
        <v>103680</v>
      </c>
      <c r="BB26" s="135">
        <f t="shared" si="293"/>
        <v>103680</v>
      </c>
      <c r="BC26" s="135">
        <f t="shared" si="294"/>
        <v>103680</v>
      </c>
      <c r="BD26" s="135">
        <f t="shared" si="295"/>
        <v>103680</v>
      </c>
      <c r="BE26" s="135">
        <f t="shared" si="296"/>
        <v>103680</v>
      </c>
      <c r="BF26" s="135">
        <f t="shared" si="297"/>
        <v>103680</v>
      </c>
      <c r="BG26" s="135">
        <f t="shared" si="298"/>
        <v>103680</v>
      </c>
      <c r="BH26" s="135">
        <f t="shared" si="299"/>
        <v>103680</v>
      </c>
      <c r="BI26" s="135">
        <f t="shared" si="300"/>
        <v>103680</v>
      </c>
      <c r="BJ26" s="135">
        <f t="shared" si="301"/>
        <v>124416</v>
      </c>
      <c r="BK26" s="135">
        <f t="shared" si="302"/>
        <v>124416</v>
      </c>
      <c r="BL26" s="135">
        <f t="shared" si="303"/>
        <v>124416</v>
      </c>
      <c r="BM26" s="135">
        <f t="shared" si="304"/>
        <v>124416</v>
      </c>
      <c r="BN26" s="135">
        <f t="shared" si="305"/>
        <v>124416</v>
      </c>
      <c r="BO26" s="135">
        <f t="shared" si="306"/>
        <v>124416</v>
      </c>
      <c r="BP26" s="135">
        <f t="shared" si="307"/>
        <v>124416</v>
      </c>
      <c r="BQ26" s="135">
        <f t="shared" si="308"/>
        <v>124416</v>
      </c>
      <c r="BR26" s="135">
        <f t="shared" si="309"/>
        <v>124416</v>
      </c>
      <c r="BS26" s="135">
        <f t="shared" si="310"/>
        <v>124416</v>
      </c>
      <c r="BT26" s="135">
        <f t="shared" si="311"/>
        <v>124416</v>
      </c>
      <c r="BU26" s="135">
        <f t="shared" si="312"/>
        <v>124416</v>
      </c>
      <c r="BV26" s="135">
        <f t="shared" si="313"/>
        <v>149299.19999999998</v>
      </c>
      <c r="BW26" s="135">
        <f t="shared" si="314"/>
        <v>149299.19999999998</v>
      </c>
      <c r="BX26" s="135">
        <f t="shared" si="315"/>
        <v>149299.19999999998</v>
      </c>
      <c r="BY26" s="135">
        <f t="shared" si="316"/>
        <v>149299.19999999998</v>
      </c>
      <c r="BZ26" s="135">
        <f t="shared" si="317"/>
        <v>149299.19999999998</v>
      </c>
      <c r="CA26" s="135">
        <f t="shared" si="318"/>
        <v>149299.19999999998</v>
      </c>
      <c r="CB26" s="135">
        <f t="shared" si="319"/>
        <v>149299.19999999998</v>
      </c>
      <c r="CC26" s="135">
        <f t="shared" si="320"/>
        <v>149299.19999999998</v>
      </c>
      <c r="CD26" s="135">
        <f t="shared" si="321"/>
        <v>149299.19999999998</v>
      </c>
      <c r="CE26" s="135">
        <f t="shared" si="322"/>
        <v>149299.19999999998</v>
      </c>
      <c r="CF26" s="135">
        <f t="shared" si="323"/>
        <v>149299.19999999998</v>
      </c>
      <c r="CG26" s="135">
        <f t="shared" si="324"/>
        <v>149299.19999999998</v>
      </c>
      <c r="CH26" s="135">
        <f t="shared" si="325"/>
        <v>179159.03999999998</v>
      </c>
      <c r="CI26" s="135">
        <f t="shared" si="326"/>
        <v>179159.03999999998</v>
      </c>
      <c r="CJ26" s="135">
        <f t="shared" si="327"/>
        <v>179159.03999999998</v>
      </c>
      <c r="CK26" s="135">
        <f t="shared" si="328"/>
        <v>179159.03999999998</v>
      </c>
      <c r="CL26" s="135">
        <f t="shared" si="329"/>
        <v>179159.03999999998</v>
      </c>
      <c r="CM26" s="135">
        <f t="shared" si="330"/>
        <v>179159.03999999998</v>
      </c>
      <c r="CN26" s="135">
        <f t="shared" si="331"/>
        <v>179159.03999999998</v>
      </c>
      <c r="CO26" s="135">
        <f t="shared" si="332"/>
        <v>179159.03999999998</v>
      </c>
      <c r="CP26" s="135">
        <f t="shared" si="333"/>
        <v>179159.03999999998</v>
      </c>
      <c r="CQ26" s="135">
        <f t="shared" si="334"/>
        <v>179159.03999999998</v>
      </c>
      <c r="CR26" s="135">
        <f t="shared" si="335"/>
        <v>179159.03999999998</v>
      </c>
      <c r="CS26" s="135">
        <f t="shared" si="336"/>
        <v>179159.03999999998</v>
      </c>
      <c r="CT26" s="135">
        <f t="shared" si="337"/>
        <v>214990.84799999997</v>
      </c>
      <c r="CU26" s="135">
        <f t="shared" si="338"/>
        <v>214990.84799999997</v>
      </c>
      <c r="CV26" s="135">
        <f t="shared" si="339"/>
        <v>214990.84799999997</v>
      </c>
      <c r="CW26" s="135">
        <f t="shared" si="340"/>
        <v>214990.84799999997</v>
      </c>
      <c r="CX26" s="135">
        <f t="shared" si="341"/>
        <v>214990.84799999997</v>
      </c>
      <c r="CY26" s="135">
        <f t="shared" si="342"/>
        <v>214990.84799999997</v>
      </c>
      <c r="CZ26" s="135">
        <f t="shared" si="343"/>
        <v>214990.84799999997</v>
      </c>
      <c r="DA26" s="135">
        <f t="shared" si="344"/>
        <v>214990.84799999997</v>
      </c>
      <c r="DB26" s="135">
        <f t="shared" si="345"/>
        <v>214990.84799999997</v>
      </c>
      <c r="DC26" s="135">
        <f t="shared" si="346"/>
        <v>214990.84799999997</v>
      </c>
      <c r="DD26" s="135">
        <f t="shared" si="347"/>
        <v>214990.84799999997</v>
      </c>
      <c r="DE26" s="135">
        <f t="shared" si="348"/>
        <v>214990.84799999997</v>
      </c>
      <c r="DF26" s="135">
        <f t="shared" si="349"/>
        <v>257989.01759999996</v>
      </c>
      <c r="DG26" s="135">
        <f t="shared" si="350"/>
        <v>257989.01759999996</v>
      </c>
      <c r="DH26" s="135">
        <f t="shared" si="351"/>
        <v>257989.01759999996</v>
      </c>
      <c r="DI26" s="135">
        <f t="shared" si="352"/>
        <v>257989.01759999996</v>
      </c>
      <c r="DJ26" s="135">
        <f t="shared" si="353"/>
        <v>257989.01759999996</v>
      </c>
      <c r="DK26" s="135">
        <f t="shared" si="354"/>
        <v>257989.01759999996</v>
      </c>
      <c r="DL26" s="135">
        <f t="shared" si="355"/>
        <v>257989.01759999996</v>
      </c>
      <c r="DM26" s="135">
        <f t="shared" si="356"/>
        <v>257989.01759999996</v>
      </c>
      <c r="DN26" s="135">
        <f t="shared" si="357"/>
        <v>257989.01759999996</v>
      </c>
      <c r="DO26" s="135">
        <f t="shared" si="358"/>
        <v>257989.01759999996</v>
      </c>
      <c r="DP26" s="135">
        <f t="shared" si="359"/>
        <v>257989.01759999996</v>
      </c>
      <c r="DQ26" s="136">
        <f t="shared" si="360"/>
        <v>257989.01759999996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0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12" sqref="A12"/>
    </sheetView>
  </sheetViews>
  <sheetFormatPr defaultColWidth="8.88671875" defaultRowHeight="18" customHeight="1" x14ac:dyDescent="0.3"/>
  <cols>
    <col min="1" max="1" width="32.6640625" style="4" customWidth="1"/>
    <col min="2" max="121" width="12.6640625" style="4" customWidth="1"/>
    <col min="122" max="16384" width="8.88671875" style="4"/>
  </cols>
  <sheetData>
    <row r="1" spans="1:121" ht="18" customHeight="1" x14ac:dyDescent="0.3">
      <c r="A1" s="36" t="s">
        <v>0</v>
      </c>
    </row>
    <row r="3" spans="1:121" ht="18" customHeight="1" x14ac:dyDescent="0.3">
      <c r="A3" s="37" t="s">
        <v>244</v>
      </c>
    </row>
    <row r="4" spans="1:121" ht="18" customHeight="1" thickBot="1" x14ac:dyDescent="0.35">
      <c r="A4" s="7"/>
    </row>
    <row r="5" spans="1:121" ht="18" customHeight="1" thickBot="1" x14ac:dyDescent="0.35">
      <c r="A5" s="40" t="s">
        <v>121</v>
      </c>
      <c r="B5" s="31">
        <v>42005</v>
      </c>
      <c r="C5" s="31">
        <v>42036</v>
      </c>
      <c r="D5" s="31">
        <v>42064</v>
      </c>
      <c r="E5" s="31">
        <v>42095</v>
      </c>
      <c r="F5" s="31">
        <v>42125</v>
      </c>
      <c r="G5" s="31">
        <v>42156</v>
      </c>
      <c r="H5" s="31">
        <v>42186</v>
      </c>
      <c r="I5" s="31">
        <v>42217</v>
      </c>
      <c r="J5" s="31">
        <v>42248</v>
      </c>
      <c r="K5" s="31">
        <v>42278</v>
      </c>
      <c r="L5" s="31">
        <v>42309</v>
      </c>
      <c r="M5" s="31">
        <v>42339</v>
      </c>
      <c r="N5" s="31">
        <v>42370</v>
      </c>
      <c r="O5" s="31">
        <v>42401</v>
      </c>
      <c r="P5" s="31">
        <v>42430</v>
      </c>
      <c r="Q5" s="31">
        <v>42461</v>
      </c>
      <c r="R5" s="31">
        <v>42491</v>
      </c>
      <c r="S5" s="31">
        <v>42522</v>
      </c>
      <c r="T5" s="31">
        <v>42552</v>
      </c>
      <c r="U5" s="31">
        <v>42583</v>
      </c>
      <c r="V5" s="31">
        <v>42614</v>
      </c>
      <c r="W5" s="31">
        <v>42644</v>
      </c>
      <c r="X5" s="31">
        <v>42675</v>
      </c>
      <c r="Y5" s="31">
        <v>42705</v>
      </c>
      <c r="Z5" s="31">
        <v>42736</v>
      </c>
      <c r="AA5" s="31">
        <v>42767</v>
      </c>
      <c r="AB5" s="31">
        <v>42795</v>
      </c>
      <c r="AC5" s="31">
        <v>42826</v>
      </c>
      <c r="AD5" s="31">
        <v>42856</v>
      </c>
      <c r="AE5" s="31">
        <v>42887</v>
      </c>
      <c r="AF5" s="31">
        <v>42917</v>
      </c>
      <c r="AG5" s="31">
        <v>42948</v>
      </c>
      <c r="AH5" s="31">
        <v>42979</v>
      </c>
      <c r="AI5" s="31">
        <v>43009</v>
      </c>
      <c r="AJ5" s="31">
        <v>43040</v>
      </c>
      <c r="AK5" s="31">
        <v>43070</v>
      </c>
      <c r="AL5" s="31">
        <v>43101</v>
      </c>
      <c r="AM5" s="31">
        <v>43132</v>
      </c>
      <c r="AN5" s="31">
        <v>43160</v>
      </c>
      <c r="AO5" s="31">
        <v>43191</v>
      </c>
      <c r="AP5" s="31">
        <v>43221</v>
      </c>
      <c r="AQ5" s="31">
        <v>43252</v>
      </c>
      <c r="AR5" s="31">
        <v>43282</v>
      </c>
      <c r="AS5" s="31">
        <v>43313</v>
      </c>
      <c r="AT5" s="31">
        <v>43344</v>
      </c>
      <c r="AU5" s="31">
        <v>43374</v>
      </c>
      <c r="AV5" s="31">
        <v>43405</v>
      </c>
      <c r="AW5" s="31">
        <v>43435</v>
      </c>
      <c r="AX5" s="31">
        <v>43466</v>
      </c>
      <c r="AY5" s="31">
        <v>43497</v>
      </c>
      <c r="AZ5" s="31">
        <v>43525</v>
      </c>
      <c r="BA5" s="31">
        <v>43556</v>
      </c>
      <c r="BB5" s="31">
        <v>43586</v>
      </c>
      <c r="BC5" s="31">
        <v>43617</v>
      </c>
      <c r="BD5" s="31">
        <v>43647</v>
      </c>
      <c r="BE5" s="31">
        <v>43678</v>
      </c>
      <c r="BF5" s="31">
        <v>43709</v>
      </c>
      <c r="BG5" s="31">
        <v>43739</v>
      </c>
      <c r="BH5" s="31">
        <v>43770</v>
      </c>
      <c r="BI5" s="31">
        <v>43800</v>
      </c>
      <c r="BJ5" s="31">
        <v>43831</v>
      </c>
      <c r="BK5" s="31">
        <v>43862</v>
      </c>
      <c r="BL5" s="31">
        <v>43891</v>
      </c>
      <c r="BM5" s="31">
        <v>43922</v>
      </c>
      <c r="BN5" s="31">
        <v>43952</v>
      </c>
      <c r="BO5" s="31">
        <v>43983</v>
      </c>
      <c r="BP5" s="31">
        <v>44013</v>
      </c>
      <c r="BQ5" s="31">
        <v>44044</v>
      </c>
      <c r="BR5" s="31">
        <v>44075</v>
      </c>
      <c r="BS5" s="31">
        <v>44105</v>
      </c>
      <c r="BT5" s="31">
        <v>44136</v>
      </c>
      <c r="BU5" s="31">
        <v>44166</v>
      </c>
      <c r="BV5" s="31">
        <v>44197</v>
      </c>
      <c r="BW5" s="31">
        <v>44228</v>
      </c>
      <c r="BX5" s="31">
        <v>44256</v>
      </c>
      <c r="BY5" s="31">
        <v>44287</v>
      </c>
      <c r="BZ5" s="31">
        <v>44317</v>
      </c>
      <c r="CA5" s="31">
        <v>44348</v>
      </c>
      <c r="CB5" s="31">
        <v>44378</v>
      </c>
      <c r="CC5" s="31">
        <v>44409</v>
      </c>
      <c r="CD5" s="31">
        <v>44440</v>
      </c>
      <c r="CE5" s="31">
        <v>44470</v>
      </c>
      <c r="CF5" s="31">
        <v>44501</v>
      </c>
      <c r="CG5" s="31">
        <v>44531</v>
      </c>
      <c r="CH5" s="31">
        <v>44562</v>
      </c>
      <c r="CI5" s="31">
        <v>44593</v>
      </c>
      <c r="CJ5" s="31">
        <v>44621</v>
      </c>
      <c r="CK5" s="31">
        <v>44652</v>
      </c>
      <c r="CL5" s="31">
        <v>44682</v>
      </c>
      <c r="CM5" s="31">
        <v>44713</v>
      </c>
      <c r="CN5" s="31">
        <v>44743</v>
      </c>
      <c r="CO5" s="31">
        <v>44774</v>
      </c>
      <c r="CP5" s="31">
        <v>44805</v>
      </c>
      <c r="CQ5" s="31">
        <v>44835</v>
      </c>
      <c r="CR5" s="31">
        <v>44866</v>
      </c>
      <c r="CS5" s="31">
        <v>44896</v>
      </c>
      <c r="CT5" s="31">
        <v>44927</v>
      </c>
      <c r="CU5" s="31">
        <v>44958</v>
      </c>
      <c r="CV5" s="31">
        <v>44986</v>
      </c>
      <c r="CW5" s="31">
        <v>45017</v>
      </c>
      <c r="CX5" s="31">
        <v>45047</v>
      </c>
      <c r="CY5" s="31">
        <v>45078</v>
      </c>
      <c r="CZ5" s="31">
        <v>45108</v>
      </c>
      <c r="DA5" s="31">
        <v>45139</v>
      </c>
      <c r="DB5" s="31">
        <v>45170</v>
      </c>
      <c r="DC5" s="31">
        <v>45200</v>
      </c>
      <c r="DD5" s="31">
        <v>45231</v>
      </c>
      <c r="DE5" s="31">
        <v>45261</v>
      </c>
      <c r="DF5" s="31">
        <v>45292</v>
      </c>
      <c r="DG5" s="31">
        <v>45323</v>
      </c>
      <c r="DH5" s="31">
        <v>45352</v>
      </c>
      <c r="DI5" s="31">
        <v>45383</v>
      </c>
      <c r="DJ5" s="31">
        <v>45413</v>
      </c>
      <c r="DK5" s="31">
        <v>45444</v>
      </c>
      <c r="DL5" s="31">
        <v>45474</v>
      </c>
      <c r="DM5" s="31">
        <v>45505</v>
      </c>
      <c r="DN5" s="31">
        <v>45536</v>
      </c>
      <c r="DO5" s="31">
        <v>45566</v>
      </c>
      <c r="DP5" s="31">
        <v>45597</v>
      </c>
      <c r="DQ5" s="32">
        <v>45627</v>
      </c>
    </row>
    <row r="6" spans="1:121" ht="18" customHeight="1" x14ac:dyDescent="0.3">
      <c r="A6" s="113" t="s">
        <v>245</v>
      </c>
      <c r="B6" s="114">
        <f>PL!C4</f>
        <v>18828000</v>
      </c>
      <c r="C6" s="114">
        <f>PL!D4</f>
        <v>18828000</v>
      </c>
      <c r="D6" s="114">
        <f>PL!E4</f>
        <v>20397000</v>
      </c>
      <c r="E6" s="114">
        <f>PL!F4</f>
        <v>21966000.000000004</v>
      </c>
      <c r="F6" s="114">
        <f>PL!G4</f>
        <v>23535000</v>
      </c>
      <c r="G6" s="114">
        <f>PL!H4</f>
        <v>25104000</v>
      </c>
      <c r="H6" s="114">
        <f>PL!I4</f>
        <v>26673000.000000004</v>
      </c>
      <c r="I6" s="114">
        <f>PL!J4</f>
        <v>26673000.000000004</v>
      </c>
      <c r="J6" s="114">
        <f>PL!K4</f>
        <v>28242000</v>
      </c>
      <c r="K6" s="114">
        <f>PL!L4</f>
        <v>31380000</v>
      </c>
      <c r="L6" s="114">
        <f>PL!M4</f>
        <v>34518000</v>
      </c>
      <c r="M6" s="114">
        <f>PL!N4</f>
        <v>37656000</v>
      </c>
      <c r="N6" s="114">
        <f>PL!O4</f>
        <v>24907896</v>
      </c>
      <c r="O6" s="114">
        <f>PL!P4</f>
        <v>24907896</v>
      </c>
      <c r="P6" s="114">
        <f>PL!Q4</f>
        <v>26983554</v>
      </c>
      <c r="Q6" s="114">
        <f>PL!R4</f>
        <v>29059212.000000004</v>
      </c>
      <c r="R6" s="114">
        <f>PL!S4</f>
        <v>31134870</v>
      </c>
      <c r="S6" s="114">
        <f>PL!T4</f>
        <v>33210528</v>
      </c>
      <c r="T6" s="114">
        <f>PL!U4</f>
        <v>35286186</v>
      </c>
      <c r="U6" s="114">
        <f>PL!V4</f>
        <v>35286186</v>
      </c>
      <c r="V6" s="114">
        <f>PL!W4</f>
        <v>37361844</v>
      </c>
      <c r="W6" s="114">
        <f>PL!X4</f>
        <v>41513160</v>
      </c>
      <c r="X6" s="114">
        <f>PL!Y4</f>
        <v>45664476</v>
      </c>
      <c r="Y6" s="114">
        <f>PL!Z4</f>
        <v>49815792</v>
      </c>
      <c r="Z6" s="114">
        <f>PL!AA4</f>
        <v>33349689.359999999</v>
      </c>
      <c r="AA6" s="114">
        <f>PL!AB4</f>
        <v>33349689.359999999</v>
      </c>
      <c r="AB6" s="114">
        <f>PL!AC4</f>
        <v>36128830.140000001</v>
      </c>
      <c r="AC6" s="114">
        <f>PL!AD4</f>
        <v>38907970.920000002</v>
      </c>
      <c r="AD6" s="114">
        <f>PL!AE4</f>
        <v>41687111.699999996</v>
      </c>
      <c r="AE6" s="114">
        <f>PL!AF4</f>
        <v>44466252.480000004</v>
      </c>
      <c r="AF6" s="114">
        <f>PL!AG4</f>
        <v>47245393.260000005</v>
      </c>
      <c r="AG6" s="114">
        <f>PL!AH4</f>
        <v>47245393.260000005</v>
      </c>
      <c r="AH6" s="114">
        <f>PL!AI4</f>
        <v>50024534.039999999</v>
      </c>
      <c r="AI6" s="114">
        <f>PL!AJ4</f>
        <v>55582815.600000001</v>
      </c>
      <c r="AJ6" s="114">
        <f>PL!AK4</f>
        <v>61141097.160000004</v>
      </c>
      <c r="AK6" s="114">
        <f>PL!AL4</f>
        <v>66699378.719999999</v>
      </c>
      <c r="AL6" s="114">
        <f>PL!AM4</f>
        <v>42545412</v>
      </c>
      <c r="AM6" s="114">
        <f>PL!AN4</f>
        <v>42545412</v>
      </c>
      <c r="AN6" s="114">
        <f>PL!AO4</f>
        <v>46090863</v>
      </c>
      <c r="AO6" s="114">
        <f>PL!AP4</f>
        <v>49636314.000000007</v>
      </c>
      <c r="AP6" s="114">
        <f>PL!AQ4</f>
        <v>53181765</v>
      </c>
      <c r="AQ6" s="114">
        <f>PL!AR4</f>
        <v>56727216</v>
      </c>
      <c r="AR6" s="114">
        <f>PL!AS4</f>
        <v>60272667.000000007</v>
      </c>
      <c r="AS6" s="114">
        <f>PL!AT4</f>
        <v>60272667.000000007</v>
      </c>
      <c r="AT6" s="114">
        <f>PL!AU4</f>
        <v>63818118</v>
      </c>
      <c r="AU6" s="114">
        <f>PL!AV4</f>
        <v>70909020</v>
      </c>
      <c r="AV6" s="114">
        <f>PL!AW4</f>
        <v>77999922</v>
      </c>
      <c r="AW6" s="114">
        <f>PL!AX4</f>
        <v>85090824</v>
      </c>
      <c r="AX6" s="114">
        <f>PL!AY4</f>
        <v>55522203.75</v>
      </c>
      <c r="AY6" s="114">
        <f>PL!AZ4</f>
        <v>55522203.75</v>
      </c>
      <c r="AZ6" s="114">
        <f>PL!BA4</f>
        <v>60149054.0625</v>
      </c>
      <c r="BA6" s="114">
        <f>PL!BB4</f>
        <v>64775904.375000007</v>
      </c>
      <c r="BB6" s="114">
        <f>PL!BC4</f>
        <v>69402754.6875</v>
      </c>
      <c r="BC6" s="114">
        <f>PL!BD4</f>
        <v>74029605</v>
      </c>
      <c r="BD6" s="114">
        <f>PL!BE4</f>
        <v>78656455.3125</v>
      </c>
      <c r="BE6" s="114">
        <f>PL!BF4</f>
        <v>78656455.3125</v>
      </c>
      <c r="BF6" s="114">
        <f>PL!BG4</f>
        <v>83283305.625</v>
      </c>
      <c r="BG6" s="114">
        <f>PL!BH4</f>
        <v>92537006.25</v>
      </c>
      <c r="BH6" s="114">
        <f>PL!BI4</f>
        <v>101790706.875</v>
      </c>
      <c r="BI6" s="114">
        <f>PL!BJ4</f>
        <v>111044407.5</v>
      </c>
      <c r="BJ6" s="114">
        <f>PL!BK4</f>
        <v>71045910</v>
      </c>
      <c r="BK6" s="114">
        <f>PL!BL4</f>
        <v>71045910</v>
      </c>
      <c r="BL6" s="114">
        <f>PL!BM4</f>
        <v>76966402.5</v>
      </c>
      <c r="BM6" s="114">
        <f>PL!BN4</f>
        <v>82886895.000000015</v>
      </c>
      <c r="BN6" s="114">
        <f>PL!BO4</f>
        <v>88807387.5</v>
      </c>
      <c r="BO6" s="114">
        <f>PL!BP4</f>
        <v>94727880</v>
      </c>
      <c r="BP6" s="114">
        <f>PL!BQ4</f>
        <v>100648372.5</v>
      </c>
      <c r="BQ6" s="114">
        <f>PL!BR4</f>
        <v>100648372.5</v>
      </c>
      <c r="BR6" s="114">
        <f>PL!BS4</f>
        <v>106568865</v>
      </c>
      <c r="BS6" s="114">
        <f>PL!BT4</f>
        <v>118409850</v>
      </c>
      <c r="BT6" s="114">
        <f>PL!BU4</f>
        <v>130250835</v>
      </c>
      <c r="BU6" s="114">
        <f>PL!BV4</f>
        <v>142091820</v>
      </c>
      <c r="BV6" s="114">
        <f>PL!BW4</f>
        <v>88504313.039999992</v>
      </c>
      <c r="BW6" s="114">
        <f>PL!BX4</f>
        <v>88504313.039999992</v>
      </c>
      <c r="BX6" s="114">
        <f>PL!BY4</f>
        <v>95879672.460000008</v>
      </c>
      <c r="BY6" s="114">
        <f>PL!BZ4</f>
        <v>103255031.88000001</v>
      </c>
      <c r="BZ6" s="114">
        <f>PL!CA4</f>
        <v>110630391.3</v>
      </c>
      <c r="CA6" s="114">
        <f>PL!CB4</f>
        <v>118005750.72</v>
      </c>
      <c r="CB6" s="114">
        <f>PL!CC4</f>
        <v>125381110.14000002</v>
      </c>
      <c r="CC6" s="114">
        <f>PL!CD4</f>
        <v>125381110.14000002</v>
      </c>
      <c r="CD6" s="114">
        <f>PL!CE4</f>
        <v>132756469.56</v>
      </c>
      <c r="CE6" s="114">
        <f>PL!CF4</f>
        <v>147507188.40000001</v>
      </c>
      <c r="CF6" s="114">
        <f>PL!CG4</f>
        <v>162257907.24000001</v>
      </c>
      <c r="CG6" s="114">
        <f>PL!CH4</f>
        <v>177008626.07999998</v>
      </c>
      <c r="CH6" s="114">
        <f>PL!CI4</f>
        <v>105385587.83999997</v>
      </c>
      <c r="CI6" s="114">
        <f>PL!CJ4</f>
        <v>105385587.83999997</v>
      </c>
      <c r="CJ6" s="114">
        <f>PL!CK4</f>
        <v>114167720.15999997</v>
      </c>
      <c r="CK6" s="114">
        <f>PL!CL4</f>
        <v>122949852.47999997</v>
      </c>
      <c r="CL6" s="114">
        <f>PL!CM4</f>
        <v>131731984.79999995</v>
      </c>
      <c r="CM6" s="114">
        <f>PL!CN4</f>
        <v>140514117.11999997</v>
      </c>
      <c r="CN6" s="114">
        <f>PL!CO4</f>
        <v>149296249.43999997</v>
      </c>
      <c r="CO6" s="114">
        <f>PL!CP4</f>
        <v>149296249.43999997</v>
      </c>
      <c r="CP6" s="114">
        <f>PL!CQ4</f>
        <v>158078381.75999996</v>
      </c>
      <c r="CQ6" s="114">
        <f>PL!CR4</f>
        <v>175642646.39999998</v>
      </c>
      <c r="CR6" s="114">
        <f>PL!CS4</f>
        <v>193206911.03999996</v>
      </c>
      <c r="CS6" s="114">
        <f>PL!CT4</f>
        <v>210771175.67999995</v>
      </c>
      <c r="CT6" s="114">
        <f>PL!CU4</f>
        <v>125936596.07099997</v>
      </c>
      <c r="CU6" s="114">
        <f>PL!CV4</f>
        <v>125936596.07099997</v>
      </c>
      <c r="CV6" s="114">
        <f>PL!CW4</f>
        <v>136431312.41024998</v>
      </c>
      <c r="CW6" s="114">
        <f>PL!CX4</f>
        <v>146926028.74949998</v>
      </c>
      <c r="CX6" s="114">
        <f>PL!CY4</f>
        <v>157420745.08874995</v>
      </c>
      <c r="CY6" s="114">
        <f>PL!CZ4</f>
        <v>167915461.42799994</v>
      </c>
      <c r="CZ6" s="114">
        <f>PL!DA4</f>
        <v>178410177.76724997</v>
      </c>
      <c r="DA6" s="114">
        <f>PL!DB4</f>
        <v>178410177.76724997</v>
      </c>
      <c r="DB6" s="114">
        <f>PL!DC4</f>
        <v>188904894.10649994</v>
      </c>
      <c r="DC6" s="114">
        <f>PL!DD4</f>
        <v>209894326.78499997</v>
      </c>
      <c r="DD6" s="114">
        <f>PL!DE4</f>
        <v>230883759.46349993</v>
      </c>
      <c r="DE6" s="114">
        <f>PL!DF4</f>
        <v>251873192.14199993</v>
      </c>
      <c r="DF6" s="114">
        <f>PL!DG4</f>
        <v>143811467.77139997</v>
      </c>
      <c r="DG6" s="114">
        <f>PL!DH4</f>
        <v>143811467.77139997</v>
      </c>
      <c r="DH6" s="114">
        <f>PL!DI4</f>
        <v>155795756.75234997</v>
      </c>
      <c r="DI6" s="114">
        <f>PL!DJ4</f>
        <v>167780045.7333</v>
      </c>
      <c r="DJ6" s="114">
        <f>PL!DK4</f>
        <v>179764334.71424997</v>
      </c>
      <c r="DK6" s="114">
        <f>PL!DL4</f>
        <v>191748623.69519997</v>
      </c>
      <c r="DL6" s="114">
        <f>PL!DM4</f>
        <v>203732912.67614996</v>
      </c>
      <c r="DM6" s="114">
        <f>PL!DN4</f>
        <v>203732912.67614996</v>
      </c>
      <c r="DN6" s="114">
        <f>PL!DO4</f>
        <v>215717201.65709996</v>
      </c>
      <c r="DO6" s="114">
        <f>PL!DP4</f>
        <v>239685779.61899996</v>
      </c>
      <c r="DP6" s="114">
        <f>PL!DQ4</f>
        <v>263654357.58089995</v>
      </c>
      <c r="DQ6" s="115">
        <f>PL!DR4</f>
        <v>287622935.54279995</v>
      </c>
    </row>
    <row r="7" spans="1:121" ht="18" customHeight="1" x14ac:dyDescent="0.3">
      <c r="A7" s="113" t="s">
        <v>246</v>
      </c>
      <c r="B7" s="114">
        <f>PL!C7+PL!C19+PL!C25+PL!C31</f>
        <v>9672600</v>
      </c>
      <c r="C7" s="114">
        <f>PL!D7+PL!D19+PL!D25+PL!D31</f>
        <v>9672600</v>
      </c>
      <c r="D7" s="114">
        <f>PL!E7+PL!E19+PL!E25+PL!E31</f>
        <v>10292400</v>
      </c>
      <c r="E7" s="114">
        <f>PL!F7+PL!F19+PL!F25+PL!F31</f>
        <v>11558033.333333334</v>
      </c>
      <c r="F7" s="114">
        <f>PL!G7+PL!G19+PL!G25+PL!G31</f>
        <v>12171105.902777778</v>
      </c>
      <c r="G7" s="114">
        <f>PL!H7+PL!H19+PL!H25+PL!H31</f>
        <v>12784178.472222222</v>
      </c>
      <c r="H7" s="114">
        <f>PL!I7+PL!I19+PL!I25+PL!I31</f>
        <v>13397251.041666666</v>
      </c>
      <c r="I7" s="114">
        <f>PL!J7+PL!J19+PL!J25+PL!J31</f>
        <v>13390523.611111112</v>
      </c>
      <c r="J7" s="114">
        <f>PL!K7+PL!K19+PL!K25+PL!K31</f>
        <v>14003596.180555556</v>
      </c>
      <c r="K7" s="114">
        <f>PL!L7+PL!L19+PL!L25+PL!L31</f>
        <v>15236468.75</v>
      </c>
      <c r="L7" s="114">
        <f>PL!M7+PL!M19+PL!M25+PL!M31</f>
        <v>16469341.319444444</v>
      </c>
      <c r="M7" s="114">
        <f>PL!N7+PL!N19+PL!N25+PL!N31</f>
        <v>20702213.888888888</v>
      </c>
      <c r="N7" s="114">
        <f>PL!O7+PL!O19+PL!O25+PL!O31</f>
        <v>16080943.658333331</v>
      </c>
      <c r="O7" s="114">
        <f>PL!P7+PL!P19+PL!P25+PL!P31</f>
        <v>16011716.227777777</v>
      </c>
      <c r="P7" s="114">
        <f>PL!Q7+PL!Q19+PL!Q25+PL!Q31</f>
        <v>16765501.897222223</v>
      </c>
      <c r="Q7" s="114">
        <f>PL!R7+PL!R19+PL!R25+PL!R31</f>
        <v>17519287.566666666</v>
      </c>
      <c r="R7" s="114">
        <f>PL!S7+PL!S19+PL!S25+PL!S31</f>
        <v>18273073.236111112</v>
      </c>
      <c r="S7" s="114">
        <f>PL!T7+PL!T19+PL!T25+PL!T31</f>
        <v>19026858.905555554</v>
      </c>
      <c r="T7" s="114">
        <f>PL!U7+PL!U19+PL!U25+PL!U31</f>
        <v>19780644.575000003</v>
      </c>
      <c r="U7" s="114">
        <f>PL!V7+PL!V19+PL!V25+PL!V31</f>
        <v>19711417.144444447</v>
      </c>
      <c r="V7" s="114">
        <f>PL!W7+PL!W19+PL!W25+PL!W31</f>
        <v>20465202.813888889</v>
      </c>
      <c r="W7" s="114">
        <f>PL!X7+PL!X19+PL!X25+PL!X31</f>
        <v>22042001.583333336</v>
      </c>
      <c r="X7" s="114">
        <f>PL!Y7+PL!Y19+PL!Y25+PL!Y31</f>
        <v>23618800.352777779</v>
      </c>
      <c r="Y7" s="114">
        <f>PL!Z7+PL!Z19+PL!Z25+PL!Z31</f>
        <v>25195599.122222222</v>
      </c>
      <c r="Z7" s="114">
        <f>PL!AA7+PL!AA19+PL!AA25+PL!AA31</f>
        <v>18946601.503666669</v>
      </c>
      <c r="AA7" s="114">
        <f>PL!AB7+PL!AB19+PL!AB25+PL!AB31</f>
        <v>18877374.073111109</v>
      </c>
      <c r="AB7" s="114">
        <f>PL!AC7+PL!AC19+PL!AC25+PL!AC31</f>
        <v>19894491.993555557</v>
      </c>
      <c r="AC7" s="114">
        <f>PL!AD7+PL!AD19+PL!AD25+PL!AD31</f>
        <v>20911609.914000005</v>
      </c>
      <c r="AD7" s="114">
        <f>PL!AE7+PL!AE19+PL!AE25+PL!AE31</f>
        <v>21928727.834444448</v>
      </c>
      <c r="AE7" s="114">
        <f>PL!AF7+PL!AF19+PL!AF25+PL!AF31</f>
        <v>22945845.754888892</v>
      </c>
      <c r="AF7" s="114">
        <f>PL!AG7+PL!AG19+PL!AG25+PL!AG31</f>
        <v>23962963.675333336</v>
      </c>
      <c r="AG7" s="114">
        <f>PL!AH7+PL!AH19+PL!AH25+PL!AH31</f>
        <v>23893736.24477778</v>
      </c>
      <c r="AH7" s="114">
        <f>PL!AI7+PL!AI19+PL!AI25+PL!AI31</f>
        <v>24910854.165222224</v>
      </c>
      <c r="AI7" s="114">
        <f>PL!AJ7+PL!AJ19+PL!AJ25+PL!AJ31</f>
        <v>27014317.436666667</v>
      </c>
      <c r="AJ7" s="114">
        <f>PL!AK7+PL!AK19+PL!AK25+PL!AK31</f>
        <v>29117780.708111111</v>
      </c>
      <c r="AK7" s="114">
        <f>PL!AL7+PL!AL19+PL!AL25+PL!AL31</f>
        <v>33825410.646222219</v>
      </c>
      <c r="AL7" s="114">
        <f>PL!AM7+PL!AM19+PL!AM25+PL!AM31</f>
        <v>24667016.455555554</v>
      </c>
      <c r="AM7" s="114">
        <f>PL!AN7+PL!AN19+PL!AN25+PL!AN31</f>
        <v>24570662.288888887</v>
      </c>
      <c r="AN7" s="114">
        <f>PL!AO7+PL!AO19+PL!AO25+PL!AO31</f>
        <v>25838188.822222225</v>
      </c>
      <c r="AO7" s="114">
        <f>PL!AP7+PL!AP19+PL!AP25+PL!AP31</f>
        <v>27105715.355555557</v>
      </c>
      <c r="AP7" s="114">
        <f>PL!AQ7+PL!AQ19+PL!AQ25+PL!AQ31</f>
        <v>28373241.888888888</v>
      </c>
      <c r="AQ7" s="114">
        <f>PL!AR7+PL!AR19+PL!AR25+PL!AR31</f>
        <v>29640768.422222223</v>
      </c>
      <c r="AR7" s="114">
        <f>PL!AS7+PL!AS19+PL!AS25+PL!AS31</f>
        <v>30908294.955555558</v>
      </c>
      <c r="AS7" s="114">
        <f>PL!AT7+PL!AT19+PL!AT25+PL!AT31</f>
        <v>30811940.788888894</v>
      </c>
      <c r="AT7" s="114">
        <f>PL!AU7+PL!AU19+PL!AU25+PL!AU31</f>
        <v>32079467.322222222</v>
      </c>
      <c r="AU7" s="114">
        <f>PL!AV7+PL!AV19+PL!AV25+PL!AV31</f>
        <v>34710874.55555556</v>
      </c>
      <c r="AV7" s="114">
        <f>PL!AW7+PL!AW19+PL!AW25+PL!AW31</f>
        <v>37342281.788888887</v>
      </c>
      <c r="AW7" s="114">
        <f>PL!AX7+PL!AX19+PL!AX25+PL!AX31</f>
        <v>39973689.022222221</v>
      </c>
      <c r="AX7" s="114">
        <f>PL!AY7+PL!AY19+PL!AY25+PL!AY31</f>
        <v>28760873.36805556</v>
      </c>
      <c r="AY7" s="114">
        <f>PL!AZ7+PL!AZ19+PL!AZ25+PL!AZ31</f>
        <v>28664519.201388892</v>
      </c>
      <c r="AZ7" s="114">
        <f>PL!BA7+PL!BA19+PL!BA25+PL!BA31</f>
        <v>30305186.644097224</v>
      </c>
      <c r="BA7" s="114">
        <f>PL!BB7+PL!BB19+PL!BB25+PL!BB31</f>
        <v>31945854.08680556</v>
      </c>
      <c r="BB7" s="114">
        <f>PL!BC7+PL!BC19+PL!BC25+PL!BC31</f>
        <v>33586521.529513888</v>
      </c>
      <c r="BC7" s="114">
        <f>PL!BD7+PL!BD19+PL!BD25+PL!BD31</f>
        <v>35227188.972222224</v>
      </c>
      <c r="BD7" s="114">
        <f>PL!BE7+PL!BE19+PL!BE25+PL!BE31</f>
        <v>36867856.41493056</v>
      </c>
      <c r="BE7" s="114">
        <f>PL!BF7+PL!BF19+PL!BF25+PL!BF31</f>
        <v>36771502.248263896</v>
      </c>
      <c r="BF7" s="114">
        <f>PL!BG7+PL!BG19+PL!BG25+PL!BG31</f>
        <v>38412169.690972224</v>
      </c>
      <c r="BG7" s="114">
        <f>PL!BH7+PL!BH19+PL!BH25+PL!BH31</f>
        <v>41789858.74305556</v>
      </c>
      <c r="BH7" s="114">
        <f>PL!BI7+PL!BI19+PL!BI25+PL!BI31</f>
        <v>45167547.795138896</v>
      </c>
      <c r="BI7" s="114">
        <f>PL!BJ7+PL!BJ19+PL!BJ25+PL!BJ31</f>
        <v>48545236.847222224</v>
      </c>
      <c r="BJ7" s="114">
        <f>PL!BK7+PL!BK19+PL!BK25+PL!BK31</f>
        <v>33560372.755555555</v>
      </c>
      <c r="BK7" s="114">
        <f>PL!BL7+PL!BL19+PL!BL25+PL!BL31</f>
        <v>33526518.588888887</v>
      </c>
      <c r="BL7" s="114">
        <f>PL!BM7+PL!BM19+PL!BM25+PL!BM31</f>
        <v>35643548.547222219</v>
      </c>
      <c r="BM7" s="114">
        <f>PL!BN7+PL!BN19+PL!BN25+PL!BN31</f>
        <v>37760578.505555555</v>
      </c>
      <c r="BN7" s="114">
        <f>PL!BO7+PL!BO19+PL!BO25+PL!BO31</f>
        <v>39877608.463888891</v>
      </c>
      <c r="BO7" s="114">
        <f>PL!BP7+PL!BP19+PL!BP25+PL!BP31</f>
        <v>41994638.422222227</v>
      </c>
      <c r="BP7" s="114">
        <f>PL!BQ7+PL!BQ19+PL!BQ25+PL!BQ31</f>
        <v>44111668.380555563</v>
      </c>
      <c r="BQ7" s="114">
        <f>PL!BR7+PL!BR19+PL!BR25+PL!BR31</f>
        <v>44077814.213888891</v>
      </c>
      <c r="BR7" s="114">
        <f>PL!BS7+PL!BS19+PL!BS25+PL!BS31</f>
        <v>46194844.172222227</v>
      </c>
      <c r="BS7" s="114">
        <f>PL!BT7+PL!BT19+PL!BT25+PL!BT31</f>
        <v>50462758.255555563</v>
      </c>
      <c r="BT7" s="114">
        <f>PL!BU7+PL!BU19+PL!BU25+PL!BU31</f>
        <v>54730672.338888891</v>
      </c>
      <c r="BU7" s="114">
        <f>PL!BV7+PL!BV19+PL!BV25+PL!BV31</f>
        <v>58998586.422222227</v>
      </c>
      <c r="BV7" s="114">
        <f>PL!BW7+PL!BW19+PL!BW25+PL!BW31</f>
        <v>40142678.825555556</v>
      </c>
      <c r="BW7" s="114">
        <f>PL!BX7+PL!BX19+PL!BX25+PL!BX31</f>
        <v>40108824.658888891</v>
      </c>
      <c r="BX7" s="114">
        <f>PL!BY7+PL!BY19+PL!BY25+PL!BY31</f>
        <v>42715544.369722232</v>
      </c>
      <c r="BY7" s="114">
        <f>PL!BZ7+PL!BZ19+PL!BZ25+PL!BZ31</f>
        <v>45322264.080555566</v>
      </c>
      <c r="BZ7" s="114">
        <f>PL!CA7+PL!CA19+PL!CA25+PL!CA31</f>
        <v>47928983.791388899</v>
      </c>
      <c r="CA7" s="114">
        <f>PL!CB7+PL!CB19+PL!CB25+PL!CB31</f>
        <v>50535703.502222233</v>
      </c>
      <c r="CB7" s="114">
        <f>PL!CC7+PL!CC19+PL!CC25+PL!CC31</f>
        <v>53142423.213055566</v>
      </c>
      <c r="CC7" s="114">
        <f>PL!CD7+PL!CD19+PL!CD25+PL!CD31</f>
        <v>53108569.046388902</v>
      </c>
      <c r="CD7" s="114">
        <f>PL!CE7+PL!CE19+PL!CE25+PL!CE31</f>
        <v>55715288.757222235</v>
      </c>
      <c r="CE7" s="114">
        <f>PL!CF7+PL!CF19+PL!CF25+PL!CF31</f>
        <v>60962582.345555566</v>
      </c>
      <c r="CF7" s="114">
        <f>PL!CG7+PL!CG19+PL!CG25+PL!CG31</f>
        <v>66209875.933888897</v>
      </c>
      <c r="CG7" s="114">
        <f>PL!CH7+PL!CH19+PL!CH25+PL!CH31</f>
        <v>71457169.522222221</v>
      </c>
      <c r="CH7" s="114">
        <f>PL!CI7+PL!CI19+PL!CI25+PL!CI31</f>
        <v>46747800.327555552</v>
      </c>
      <c r="CI7" s="114">
        <f>PL!CJ7+PL!CJ19+PL!CJ25+PL!CJ31</f>
        <v>46713946.160888888</v>
      </c>
      <c r="CJ7" s="114">
        <f>PL!CK7+PL!CK19+PL!CK25+PL!CK31</f>
        <v>49793718.926222213</v>
      </c>
      <c r="CK7" s="114">
        <f>PL!CL7+PL!CL19+PL!CL25+PL!CL31</f>
        <v>52873491.691555552</v>
      </c>
      <c r="CL7" s="114">
        <f>PL!CM7+PL!CM19+PL!CM25+PL!CM31</f>
        <v>55953264.456888884</v>
      </c>
      <c r="CM7" s="114">
        <f>PL!CN7+PL!CN19+PL!CN25+PL!CN31</f>
        <v>59033037.222222216</v>
      </c>
      <c r="CN7" s="114">
        <f>PL!CO7+PL!CO19+PL!CO25+PL!CO31</f>
        <v>62112809.987555549</v>
      </c>
      <c r="CO7" s="114">
        <f>PL!CP7+PL!CP19+PL!CP25+PL!CP31</f>
        <v>62078955.820888884</v>
      </c>
      <c r="CP7" s="114">
        <f>PL!CQ7+PL!CQ19+PL!CQ25+PL!CQ31</f>
        <v>65158728.586222209</v>
      </c>
      <c r="CQ7" s="114">
        <f>PL!CR7+PL!CR19+PL!CR25+PL!CR31</f>
        <v>71352128.283555537</v>
      </c>
      <c r="CR7" s="114">
        <f>PL!CS7+PL!CS19+PL!CS25+PL!CS31</f>
        <v>77545527.980888858</v>
      </c>
      <c r="CS7" s="114">
        <f>PL!CT7+PL!CT19+PL!CT25+PL!CT31</f>
        <v>83738927.678222209</v>
      </c>
      <c r="CT7" s="114">
        <f>PL!CU7+PL!CU19+PL!CU25+PL!CU31</f>
        <v>54143734.509055547</v>
      </c>
      <c r="CU7" s="114">
        <f>PL!CV7+PL!CV19+PL!CV25+PL!CV31</f>
        <v>54109880.342388883</v>
      </c>
      <c r="CV7" s="114">
        <f>PL!CW7+PL!CW19+PL!CW25+PL!CW31</f>
        <v>57706361.638047218</v>
      </c>
      <c r="CW7" s="114">
        <f>PL!CX7+PL!CX19+PL!CX25+PL!CX31</f>
        <v>61302842.933705553</v>
      </c>
      <c r="CX7" s="114">
        <f>PL!CY7+PL!CY19+PL!CY25+PL!CY31</f>
        <v>64906051.659919433</v>
      </c>
      <c r="CY7" s="114">
        <f>PL!CZ7+PL!CZ19+PL!CZ25+PL!CZ31</f>
        <v>68509260.386133328</v>
      </c>
      <c r="CZ7" s="114">
        <f>PL!DA7+PL!DA19+PL!DA25+PL!DA31</f>
        <v>72112469.112347215</v>
      </c>
      <c r="DA7" s="114">
        <f>PL!DB7+PL!DB19+PL!DB25+PL!DB31</f>
        <v>72085342.376236111</v>
      </c>
      <c r="DB7" s="114">
        <f>PL!DC7+PL!DC19+PL!DC25+PL!DC31</f>
        <v>75688551.102449983</v>
      </c>
      <c r="DC7" s="114">
        <f>PL!DD7+PL!DD19+PL!DD25+PL!DD31</f>
        <v>82922095.290988892</v>
      </c>
      <c r="DD7" s="114">
        <f>PL!DE7+PL!DE19+PL!DE25+PL!DE31</f>
        <v>90155639.479527757</v>
      </c>
      <c r="DE7" s="114">
        <f>PL!DF7+PL!DF19+PL!DF25+PL!DF31</f>
        <v>97389183.668066651</v>
      </c>
      <c r="DF7" s="114">
        <f>PL!DG7+PL!DG19+PL!DG25+PL!DG31</f>
        <v>60682238.213020548</v>
      </c>
      <c r="DG7" s="114">
        <f>PL!DH7+PL!DH19+PL!DH25+PL!DH31</f>
        <v>60655111.476909444</v>
      </c>
      <c r="DH7" s="114">
        <f>PL!DI7+PL!DI19+PL!DI25+PL!DI31</f>
        <v>64671835.923777081</v>
      </c>
      <c r="DI7" s="114">
        <f>PL!DJ7+PL!DJ19+PL!DJ25+PL!DJ31</f>
        <v>68688560.370644718</v>
      </c>
      <c r="DJ7" s="114">
        <f>PL!DK7+PL!DK19+PL!DK25+PL!DK31</f>
        <v>72705284.817512363</v>
      </c>
      <c r="DK7" s="114">
        <f>PL!DL7+PL!DL19+PL!DL25+PL!DL31</f>
        <v>76722009.264379978</v>
      </c>
      <c r="DL7" s="114">
        <f>PL!DM7+PL!DM19+PL!DM25+PL!DM31</f>
        <v>80738733.711247623</v>
      </c>
      <c r="DM7" s="114">
        <f>PL!DN7+PL!DN19+PL!DN25+PL!DN31</f>
        <v>80711606.975136518</v>
      </c>
      <c r="DN7" s="114">
        <f>PL!DO7+PL!DO19+PL!DO25+PL!DO31</f>
        <v>84728331.422004148</v>
      </c>
      <c r="DO7" s="114">
        <f>PL!DP7+PL!DP19+PL!DP25+PL!DP31</f>
        <v>92788907.051850542</v>
      </c>
      <c r="DP7" s="114">
        <f>PL!DQ7+PL!DQ19+PL!DQ25+PL!DQ31</f>
        <v>100849482.68169692</v>
      </c>
      <c r="DQ7" s="115">
        <f>PL!DR7+PL!DR19+PL!DR25+PL!DR31</f>
        <v>108910058.31154332</v>
      </c>
    </row>
    <row r="8" spans="1:121" ht="18" customHeight="1" x14ac:dyDescent="0.3">
      <c r="A8" s="113" t="s">
        <v>247</v>
      </c>
      <c r="B8" s="114">
        <f>B6-B7</f>
        <v>9155400</v>
      </c>
      <c r="C8" s="114">
        <f t="shared" ref="C8:BN8" si="0">C6-C7</f>
        <v>9155400</v>
      </c>
      <c r="D8" s="114">
        <f t="shared" si="0"/>
        <v>10104600</v>
      </c>
      <c r="E8" s="114">
        <f t="shared" si="0"/>
        <v>10407966.66666667</v>
      </c>
      <c r="F8" s="114">
        <f t="shared" si="0"/>
        <v>11363894.097222222</v>
      </c>
      <c r="G8" s="114">
        <f t="shared" si="0"/>
        <v>12319821.527777778</v>
      </c>
      <c r="H8" s="114">
        <f t="shared" si="0"/>
        <v>13275748.958333338</v>
      </c>
      <c r="I8" s="114">
        <f t="shared" si="0"/>
        <v>13282476.388888892</v>
      </c>
      <c r="J8" s="114">
        <f t="shared" si="0"/>
        <v>14238403.819444444</v>
      </c>
      <c r="K8" s="114">
        <f t="shared" si="0"/>
        <v>16143531.25</v>
      </c>
      <c r="L8" s="114">
        <f t="shared" si="0"/>
        <v>18048658.680555556</v>
      </c>
      <c r="M8" s="114">
        <f t="shared" si="0"/>
        <v>16953786.111111112</v>
      </c>
      <c r="N8" s="114">
        <f t="shared" si="0"/>
        <v>8826952.3416666687</v>
      </c>
      <c r="O8" s="114">
        <f t="shared" si="0"/>
        <v>8896179.7722222228</v>
      </c>
      <c r="P8" s="114">
        <f t="shared" si="0"/>
        <v>10218052.102777777</v>
      </c>
      <c r="Q8" s="114">
        <f t="shared" si="0"/>
        <v>11539924.433333337</v>
      </c>
      <c r="R8" s="114">
        <f t="shared" si="0"/>
        <v>12861796.763888888</v>
      </c>
      <c r="S8" s="114">
        <f t="shared" si="0"/>
        <v>14183669.094444446</v>
      </c>
      <c r="T8" s="114">
        <f t="shared" si="0"/>
        <v>15505541.424999997</v>
      </c>
      <c r="U8" s="114">
        <f t="shared" si="0"/>
        <v>15574768.855555553</v>
      </c>
      <c r="V8" s="114">
        <f t="shared" si="0"/>
        <v>16896641.186111111</v>
      </c>
      <c r="W8" s="114">
        <f t="shared" si="0"/>
        <v>19471158.416666664</v>
      </c>
      <c r="X8" s="114">
        <f t="shared" si="0"/>
        <v>22045675.647222221</v>
      </c>
      <c r="Y8" s="114">
        <f t="shared" si="0"/>
        <v>24620192.877777778</v>
      </c>
      <c r="Z8" s="114">
        <f t="shared" si="0"/>
        <v>14403087.85633333</v>
      </c>
      <c r="AA8" s="114">
        <f t="shared" si="0"/>
        <v>14472315.28688889</v>
      </c>
      <c r="AB8" s="114">
        <f t="shared" si="0"/>
        <v>16234338.146444444</v>
      </c>
      <c r="AC8" s="114">
        <f t="shared" si="0"/>
        <v>17996361.005999997</v>
      </c>
      <c r="AD8" s="114">
        <f t="shared" si="0"/>
        <v>19758383.865555547</v>
      </c>
      <c r="AE8" s="114">
        <f t="shared" si="0"/>
        <v>21520406.725111112</v>
      </c>
      <c r="AF8" s="114">
        <f t="shared" si="0"/>
        <v>23282429.584666669</v>
      </c>
      <c r="AG8" s="114">
        <f t="shared" si="0"/>
        <v>23351657.015222225</v>
      </c>
      <c r="AH8" s="114">
        <f t="shared" si="0"/>
        <v>25113679.874777775</v>
      </c>
      <c r="AI8" s="114">
        <f t="shared" si="0"/>
        <v>28568498.163333334</v>
      </c>
      <c r="AJ8" s="114">
        <f t="shared" si="0"/>
        <v>32023316.451888893</v>
      </c>
      <c r="AK8" s="114">
        <f t="shared" si="0"/>
        <v>32873968.07377778</v>
      </c>
      <c r="AL8" s="114">
        <f t="shared" si="0"/>
        <v>17878395.544444446</v>
      </c>
      <c r="AM8" s="114">
        <f t="shared" si="0"/>
        <v>17974749.711111113</v>
      </c>
      <c r="AN8" s="114">
        <f t="shared" si="0"/>
        <v>20252674.177777775</v>
      </c>
      <c r="AO8" s="114">
        <f t="shared" si="0"/>
        <v>22530598.644444451</v>
      </c>
      <c r="AP8" s="114">
        <f t="shared" si="0"/>
        <v>24808523.111111112</v>
      </c>
      <c r="AQ8" s="114">
        <f t="shared" si="0"/>
        <v>27086447.577777777</v>
      </c>
      <c r="AR8" s="114">
        <f t="shared" si="0"/>
        <v>29364372.044444449</v>
      </c>
      <c r="AS8" s="114">
        <f t="shared" si="0"/>
        <v>29460726.211111113</v>
      </c>
      <c r="AT8" s="114">
        <f t="shared" si="0"/>
        <v>31738650.677777778</v>
      </c>
      <c r="AU8" s="114">
        <f t="shared" si="0"/>
        <v>36198145.44444444</v>
      </c>
      <c r="AV8" s="114">
        <f t="shared" si="0"/>
        <v>40657640.211111113</v>
      </c>
      <c r="AW8" s="114">
        <f t="shared" si="0"/>
        <v>45117134.977777779</v>
      </c>
      <c r="AX8" s="114">
        <f t="shared" si="0"/>
        <v>26761330.38194444</v>
      </c>
      <c r="AY8" s="114">
        <f t="shared" si="0"/>
        <v>26857684.548611108</v>
      </c>
      <c r="AZ8" s="114">
        <f t="shared" si="0"/>
        <v>29843867.418402776</v>
      </c>
      <c r="BA8" s="114">
        <f t="shared" si="0"/>
        <v>32830050.288194448</v>
      </c>
      <c r="BB8" s="114">
        <f t="shared" si="0"/>
        <v>35816233.157986112</v>
      </c>
      <c r="BC8" s="114">
        <f t="shared" si="0"/>
        <v>38802416.027777776</v>
      </c>
      <c r="BD8" s="114">
        <f t="shared" si="0"/>
        <v>41788598.89756944</v>
      </c>
      <c r="BE8" s="114">
        <f t="shared" si="0"/>
        <v>41884953.064236104</v>
      </c>
      <c r="BF8" s="114">
        <f t="shared" si="0"/>
        <v>44871135.934027776</v>
      </c>
      <c r="BG8" s="114">
        <f t="shared" si="0"/>
        <v>50747147.50694444</v>
      </c>
      <c r="BH8" s="114">
        <f t="shared" si="0"/>
        <v>56623159.079861104</v>
      </c>
      <c r="BI8" s="114">
        <f t="shared" si="0"/>
        <v>62499170.652777776</v>
      </c>
      <c r="BJ8" s="114">
        <f t="shared" si="0"/>
        <v>37485537.244444445</v>
      </c>
      <c r="BK8" s="114">
        <f t="shared" si="0"/>
        <v>37519391.411111116</v>
      </c>
      <c r="BL8" s="114">
        <f t="shared" si="0"/>
        <v>41322853.952777781</v>
      </c>
      <c r="BM8" s="114">
        <f t="shared" si="0"/>
        <v>45126316.49444446</v>
      </c>
      <c r="BN8" s="114">
        <f t="shared" si="0"/>
        <v>48929779.036111109</v>
      </c>
      <c r="BO8" s="114">
        <f t="shared" ref="BO8:DQ8" si="1">BO6-BO7</f>
        <v>52733241.577777773</v>
      </c>
      <c r="BP8" s="114">
        <f t="shared" si="1"/>
        <v>56536704.119444437</v>
      </c>
      <c r="BQ8" s="114">
        <f t="shared" si="1"/>
        <v>56570558.286111109</v>
      </c>
      <c r="BR8" s="114">
        <f t="shared" si="1"/>
        <v>60374020.827777773</v>
      </c>
      <c r="BS8" s="114">
        <f t="shared" si="1"/>
        <v>67947091.74444443</v>
      </c>
      <c r="BT8" s="114">
        <f t="shared" si="1"/>
        <v>75520162.661111116</v>
      </c>
      <c r="BU8" s="114">
        <f t="shared" si="1"/>
        <v>83093233.577777773</v>
      </c>
      <c r="BV8" s="114">
        <f t="shared" si="1"/>
        <v>48361634.214444436</v>
      </c>
      <c r="BW8" s="114">
        <f t="shared" si="1"/>
        <v>48395488.3811111</v>
      </c>
      <c r="BX8" s="114">
        <f t="shared" si="1"/>
        <v>53164128.090277776</v>
      </c>
      <c r="BY8" s="114">
        <f t="shared" si="1"/>
        <v>57932767.799444444</v>
      </c>
      <c r="BZ8" s="114">
        <f t="shared" si="1"/>
        <v>62701407.508611098</v>
      </c>
      <c r="CA8" s="114">
        <f t="shared" si="1"/>
        <v>67470047.217777759</v>
      </c>
      <c r="CB8" s="114">
        <f t="shared" si="1"/>
        <v>72238686.92694445</v>
      </c>
      <c r="CC8" s="114">
        <f t="shared" si="1"/>
        <v>72272541.093611121</v>
      </c>
      <c r="CD8" s="114">
        <f t="shared" si="1"/>
        <v>77041180.802777767</v>
      </c>
      <c r="CE8" s="114">
        <f t="shared" si="1"/>
        <v>86544606.054444432</v>
      </c>
      <c r="CF8" s="114">
        <f t="shared" si="1"/>
        <v>96048031.306111112</v>
      </c>
      <c r="CG8" s="114">
        <f t="shared" si="1"/>
        <v>105551456.55777776</v>
      </c>
      <c r="CH8" s="114">
        <f t="shared" si="1"/>
        <v>58637787.512444422</v>
      </c>
      <c r="CI8" s="114">
        <f t="shared" si="1"/>
        <v>58671641.679111086</v>
      </c>
      <c r="CJ8" s="114">
        <f t="shared" si="1"/>
        <v>64374001.233777754</v>
      </c>
      <c r="CK8" s="114">
        <f t="shared" si="1"/>
        <v>70076360.78844443</v>
      </c>
      <c r="CL8" s="114">
        <f t="shared" si="1"/>
        <v>75778720.343111068</v>
      </c>
      <c r="CM8" s="114">
        <f t="shared" si="1"/>
        <v>81481079.897777766</v>
      </c>
      <c r="CN8" s="114">
        <f t="shared" si="1"/>
        <v>87183439.452444419</v>
      </c>
      <c r="CO8" s="114">
        <f t="shared" si="1"/>
        <v>87217293.619111091</v>
      </c>
      <c r="CP8" s="114">
        <f t="shared" si="1"/>
        <v>92919653.173777759</v>
      </c>
      <c r="CQ8" s="114">
        <f t="shared" si="1"/>
        <v>104290518.11644444</v>
      </c>
      <c r="CR8" s="114">
        <f t="shared" si="1"/>
        <v>115661383.0591111</v>
      </c>
      <c r="CS8" s="114">
        <f t="shared" si="1"/>
        <v>127032248.00177774</v>
      </c>
      <c r="CT8" s="114">
        <f t="shared" si="1"/>
        <v>71792861.561944425</v>
      </c>
      <c r="CU8" s="114">
        <f t="shared" si="1"/>
        <v>71826715.728611082</v>
      </c>
      <c r="CV8" s="114">
        <f t="shared" si="1"/>
        <v>78724950.77220276</v>
      </c>
      <c r="CW8" s="114">
        <f t="shared" si="1"/>
        <v>85623185.815794423</v>
      </c>
      <c r="CX8" s="114">
        <f t="shared" si="1"/>
        <v>92514693.428830504</v>
      </c>
      <c r="CY8" s="114">
        <f t="shared" si="1"/>
        <v>99406201.041866615</v>
      </c>
      <c r="CZ8" s="114">
        <f t="shared" si="1"/>
        <v>106297708.65490276</v>
      </c>
      <c r="DA8" s="114">
        <f t="shared" si="1"/>
        <v>106324835.39101386</v>
      </c>
      <c r="DB8" s="114">
        <f t="shared" si="1"/>
        <v>113216343.00404996</v>
      </c>
      <c r="DC8" s="114">
        <f t="shared" si="1"/>
        <v>126972231.49401107</v>
      </c>
      <c r="DD8" s="114">
        <f t="shared" si="1"/>
        <v>140728119.98397219</v>
      </c>
      <c r="DE8" s="114">
        <f t="shared" si="1"/>
        <v>154484008.47393328</v>
      </c>
      <c r="DF8" s="114">
        <f t="shared" si="1"/>
        <v>83129229.558379427</v>
      </c>
      <c r="DG8" s="114">
        <f t="shared" si="1"/>
        <v>83156356.294490531</v>
      </c>
      <c r="DH8" s="114">
        <f t="shared" si="1"/>
        <v>91123920.828572899</v>
      </c>
      <c r="DI8" s="114">
        <f t="shared" si="1"/>
        <v>99091485.362655282</v>
      </c>
      <c r="DJ8" s="114">
        <f t="shared" si="1"/>
        <v>107059049.89673761</v>
      </c>
      <c r="DK8" s="114">
        <f t="shared" si="1"/>
        <v>115026614.43081999</v>
      </c>
      <c r="DL8" s="114">
        <f t="shared" si="1"/>
        <v>122994178.96490234</v>
      </c>
      <c r="DM8" s="114">
        <f t="shared" si="1"/>
        <v>123021305.70101345</v>
      </c>
      <c r="DN8" s="114">
        <f t="shared" si="1"/>
        <v>130988870.23509581</v>
      </c>
      <c r="DO8" s="114">
        <f t="shared" si="1"/>
        <v>146896872.5671494</v>
      </c>
      <c r="DP8" s="114">
        <f t="shared" si="1"/>
        <v>162804874.89920303</v>
      </c>
      <c r="DQ8" s="115">
        <f t="shared" si="1"/>
        <v>178712877.23125663</v>
      </c>
    </row>
    <row r="9" spans="1:121" ht="18" customHeight="1" x14ac:dyDescent="0.3">
      <c r="A9" s="113" t="s">
        <v>248</v>
      </c>
      <c r="B9" s="114">
        <f>B8-B8/1.18</f>
        <v>1396586.440677966</v>
      </c>
      <c r="C9" s="114">
        <f t="shared" ref="C9:BN9" si="2">C8-C8/1.18</f>
        <v>1396586.440677966</v>
      </c>
      <c r="D9" s="114">
        <f t="shared" si="2"/>
        <v>1541379.6610169485</v>
      </c>
      <c r="E9" s="114">
        <f t="shared" si="2"/>
        <v>1587655.9322033897</v>
      </c>
      <c r="F9" s="114">
        <f t="shared" si="2"/>
        <v>1733475.3707627114</v>
      </c>
      <c r="G9" s="114">
        <f t="shared" si="2"/>
        <v>1879294.8093220331</v>
      </c>
      <c r="H9" s="114">
        <f t="shared" si="2"/>
        <v>2025114.2478813566</v>
      </c>
      <c r="I9" s="114">
        <f t="shared" si="2"/>
        <v>2026140.4661016949</v>
      </c>
      <c r="J9" s="114">
        <f t="shared" si="2"/>
        <v>2171959.9046610165</v>
      </c>
      <c r="K9" s="114">
        <f t="shared" si="2"/>
        <v>2462572.5635593217</v>
      </c>
      <c r="L9" s="114">
        <f t="shared" si="2"/>
        <v>2753185.2224576268</v>
      </c>
      <c r="M9" s="114">
        <f t="shared" si="2"/>
        <v>2586170.762711864</v>
      </c>
      <c r="N9" s="114">
        <f t="shared" si="2"/>
        <v>1346484.2555084741</v>
      </c>
      <c r="O9" s="114">
        <f t="shared" si="2"/>
        <v>1357044.3720338978</v>
      </c>
      <c r="P9" s="114">
        <f t="shared" si="2"/>
        <v>1558685.9139830507</v>
      </c>
      <c r="Q9" s="114">
        <f t="shared" si="2"/>
        <v>1760327.4559322037</v>
      </c>
      <c r="R9" s="114">
        <f t="shared" si="2"/>
        <v>1961968.9978813548</v>
      </c>
      <c r="S9" s="114">
        <f t="shared" si="2"/>
        <v>2163610.5398305077</v>
      </c>
      <c r="T9" s="114">
        <f t="shared" si="2"/>
        <v>2365252.0817796607</v>
      </c>
      <c r="U9" s="114">
        <f t="shared" si="2"/>
        <v>2375812.1983050834</v>
      </c>
      <c r="V9" s="114">
        <f t="shared" si="2"/>
        <v>2577453.7402542364</v>
      </c>
      <c r="W9" s="114">
        <f t="shared" si="2"/>
        <v>2970176.7076271176</v>
      </c>
      <c r="X9" s="114">
        <f t="shared" si="2"/>
        <v>3362899.674999997</v>
      </c>
      <c r="Y9" s="114">
        <f t="shared" si="2"/>
        <v>3755622.6423728801</v>
      </c>
      <c r="Z9" s="114">
        <f t="shared" si="2"/>
        <v>2197081.1984237283</v>
      </c>
      <c r="AA9" s="114">
        <f t="shared" si="2"/>
        <v>2207641.314949153</v>
      </c>
      <c r="AB9" s="114">
        <f t="shared" si="2"/>
        <v>2476424.4630169477</v>
      </c>
      <c r="AC9" s="114">
        <f t="shared" si="2"/>
        <v>2745207.6110847443</v>
      </c>
      <c r="AD9" s="114">
        <f t="shared" si="2"/>
        <v>3013990.7591525409</v>
      </c>
      <c r="AE9" s="114">
        <f t="shared" si="2"/>
        <v>3282773.9072203375</v>
      </c>
      <c r="AF9" s="114">
        <f t="shared" si="2"/>
        <v>3551557.055288136</v>
      </c>
      <c r="AG9" s="114">
        <f t="shared" si="2"/>
        <v>3562117.1718135588</v>
      </c>
      <c r="AH9" s="114">
        <f t="shared" si="2"/>
        <v>3830900.3198813535</v>
      </c>
      <c r="AI9" s="114">
        <f t="shared" si="2"/>
        <v>4357906.499491524</v>
      </c>
      <c r="AJ9" s="114">
        <f t="shared" si="2"/>
        <v>4884912.6791016944</v>
      </c>
      <c r="AK9" s="114">
        <f t="shared" si="2"/>
        <v>5014673.0959999971</v>
      </c>
      <c r="AL9" s="114">
        <f t="shared" si="2"/>
        <v>2727212.8796610162</v>
      </c>
      <c r="AM9" s="114">
        <f t="shared" si="2"/>
        <v>2741910.9728813563</v>
      </c>
      <c r="AN9" s="114">
        <f t="shared" si="2"/>
        <v>3089390.976271186</v>
      </c>
      <c r="AO9" s="114">
        <f t="shared" si="2"/>
        <v>3436870.9796610177</v>
      </c>
      <c r="AP9" s="114">
        <f t="shared" si="2"/>
        <v>3784350.9830508456</v>
      </c>
      <c r="AQ9" s="114">
        <f t="shared" si="2"/>
        <v>4131830.9864406772</v>
      </c>
      <c r="AR9" s="114">
        <f t="shared" si="2"/>
        <v>4479310.9898305088</v>
      </c>
      <c r="AS9" s="114">
        <f t="shared" si="2"/>
        <v>4494009.0830508471</v>
      </c>
      <c r="AT9" s="114">
        <f t="shared" si="2"/>
        <v>4841489.086440675</v>
      </c>
      <c r="AU9" s="114">
        <f t="shared" si="2"/>
        <v>5521750.9999999963</v>
      </c>
      <c r="AV9" s="114">
        <f t="shared" si="2"/>
        <v>6202012.9135593176</v>
      </c>
      <c r="AW9" s="114">
        <f t="shared" si="2"/>
        <v>6882274.8271186426</v>
      </c>
      <c r="AX9" s="114">
        <f t="shared" si="2"/>
        <v>4082236.8379237279</v>
      </c>
      <c r="AY9" s="114">
        <f t="shared" si="2"/>
        <v>4096934.9311440662</v>
      </c>
      <c r="AZ9" s="114">
        <f t="shared" si="2"/>
        <v>4552454.3519597426</v>
      </c>
      <c r="BA9" s="114">
        <f t="shared" si="2"/>
        <v>5007973.7727754228</v>
      </c>
      <c r="BB9" s="114">
        <f t="shared" si="2"/>
        <v>5463493.1935910992</v>
      </c>
      <c r="BC9" s="114">
        <f t="shared" si="2"/>
        <v>5919012.6144067794</v>
      </c>
      <c r="BD9" s="114">
        <f t="shared" si="2"/>
        <v>6374532.0352224559</v>
      </c>
      <c r="BE9" s="114">
        <f t="shared" si="2"/>
        <v>6389230.1284427941</v>
      </c>
      <c r="BF9" s="114">
        <f t="shared" si="2"/>
        <v>6844749.5492584705</v>
      </c>
      <c r="BG9" s="114">
        <f t="shared" si="2"/>
        <v>7741090.2976694852</v>
      </c>
      <c r="BH9" s="114">
        <f t="shared" si="2"/>
        <v>8637431.0460805073</v>
      </c>
      <c r="BI9" s="114">
        <f t="shared" si="2"/>
        <v>9533771.794491522</v>
      </c>
      <c r="BJ9" s="114">
        <f t="shared" si="2"/>
        <v>5718132.799999997</v>
      </c>
      <c r="BK9" s="114">
        <f t="shared" si="2"/>
        <v>5723296.9949152544</v>
      </c>
      <c r="BL9" s="114">
        <f t="shared" si="2"/>
        <v>6303486.1961864382</v>
      </c>
      <c r="BM9" s="114">
        <f t="shared" si="2"/>
        <v>6883675.3974576294</v>
      </c>
      <c r="BN9" s="114">
        <f t="shared" si="2"/>
        <v>7463864.5987288132</v>
      </c>
      <c r="BO9" s="114">
        <f t="shared" ref="BO9:DQ9" si="3">BO8-BO8/1.18</f>
        <v>8044053.799999997</v>
      </c>
      <c r="BP9" s="114">
        <f t="shared" si="3"/>
        <v>8624243.0012711808</v>
      </c>
      <c r="BQ9" s="114">
        <f t="shared" si="3"/>
        <v>8629407.1961864382</v>
      </c>
      <c r="BR9" s="114">
        <f t="shared" si="3"/>
        <v>9209596.397457622</v>
      </c>
      <c r="BS9" s="114">
        <f t="shared" si="3"/>
        <v>10364810.60508474</v>
      </c>
      <c r="BT9" s="114">
        <f t="shared" si="3"/>
        <v>11520024.812711865</v>
      </c>
      <c r="BU9" s="114">
        <f t="shared" si="3"/>
        <v>12675239.020338982</v>
      </c>
      <c r="BV9" s="114">
        <f t="shared" si="3"/>
        <v>7377198.4394915253</v>
      </c>
      <c r="BW9" s="114">
        <f t="shared" si="3"/>
        <v>7382362.6344067752</v>
      </c>
      <c r="BX9" s="114">
        <f t="shared" si="3"/>
        <v>8109782.2510593161</v>
      </c>
      <c r="BY9" s="114">
        <f t="shared" si="3"/>
        <v>8837201.8677118644</v>
      </c>
      <c r="BZ9" s="114">
        <f t="shared" si="3"/>
        <v>9564621.4843644053</v>
      </c>
      <c r="CA9" s="114">
        <f t="shared" si="3"/>
        <v>10292041.101016946</v>
      </c>
      <c r="CB9" s="114">
        <f t="shared" si="3"/>
        <v>11019460.717669487</v>
      </c>
      <c r="CC9" s="114">
        <f t="shared" si="3"/>
        <v>11024624.912584744</v>
      </c>
      <c r="CD9" s="114">
        <f t="shared" si="3"/>
        <v>11752044.529237285</v>
      </c>
      <c r="CE9" s="114">
        <f t="shared" si="3"/>
        <v>13201719.567627117</v>
      </c>
      <c r="CF9" s="114">
        <f t="shared" si="3"/>
        <v>14651394.606016949</v>
      </c>
      <c r="CG9" s="114">
        <f t="shared" si="3"/>
        <v>16101069.644406766</v>
      </c>
      <c r="CH9" s="114">
        <f t="shared" si="3"/>
        <v>8944747.2476610094</v>
      </c>
      <c r="CI9" s="114">
        <f t="shared" si="3"/>
        <v>8949911.4425762668</v>
      </c>
      <c r="CJ9" s="114">
        <f t="shared" si="3"/>
        <v>9819762.9000677913</v>
      </c>
      <c r="CK9" s="114">
        <f t="shared" si="3"/>
        <v>10689614.357559316</v>
      </c>
      <c r="CL9" s="114">
        <f t="shared" si="3"/>
        <v>11559465.81505084</v>
      </c>
      <c r="CM9" s="114">
        <f t="shared" si="3"/>
        <v>12429317.272542372</v>
      </c>
      <c r="CN9" s="114">
        <f t="shared" si="3"/>
        <v>13299168.730033889</v>
      </c>
      <c r="CO9" s="114">
        <f t="shared" si="3"/>
        <v>13304332.924949139</v>
      </c>
      <c r="CP9" s="114">
        <f t="shared" si="3"/>
        <v>14174184.382440671</v>
      </c>
      <c r="CQ9" s="114">
        <f t="shared" si="3"/>
        <v>15908723.10250847</v>
      </c>
      <c r="CR9" s="114">
        <f t="shared" si="3"/>
        <v>17643261.82257627</v>
      </c>
      <c r="CS9" s="114">
        <f t="shared" si="3"/>
        <v>19377800.542644054</v>
      </c>
      <c r="CT9" s="114">
        <f t="shared" si="3"/>
        <v>10951453.458601691</v>
      </c>
      <c r="CU9" s="114">
        <f t="shared" si="3"/>
        <v>10956617.653516941</v>
      </c>
      <c r="CV9" s="114">
        <f t="shared" si="3"/>
        <v>12008890.795759737</v>
      </c>
      <c r="CW9" s="114">
        <f t="shared" si="3"/>
        <v>13061163.938002542</v>
      </c>
      <c r="CX9" s="114">
        <f t="shared" si="3"/>
        <v>14112410.862024993</v>
      </c>
      <c r="CY9" s="114">
        <f t="shared" si="3"/>
        <v>15163657.786047444</v>
      </c>
      <c r="CZ9" s="114">
        <f t="shared" si="3"/>
        <v>16214904.71006991</v>
      </c>
      <c r="DA9" s="114">
        <f t="shared" si="3"/>
        <v>16219042.686764821</v>
      </c>
      <c r="DB9" s="114">
        <f t="shared" si="3"/>
        <v>17270289.610787272</v>
      </c>
      <c r="DC9" s="114">
        <f t="shared" si="3"/>
        <v>19368645.482137278</v>
      </c>
      <c r="DD9" s="114">
        <f t="shared" si="3"/>
        <v>21467001.353487283</v>
      </c>
      <c r="DE9" s="114">
        <f t="shared" si="3"/>
        <v>23565357.224837273</v>
      </c>
      <c r="DF9" s="114">
        <f t="shared" si="3"/>
        <v>12680729.932634145</v>
      </c>
      <c r="DG9" s="114">
        <f t="shared" si="3"/>
        <v>12684867.909329057</v>
      </c>
      <c r="DH9" s="114">
        <f t="shared" si="3"/>
        <v>13900259.109443322</v>
      </c>
      <c r="DI9" s="114">
        <f t="shared" si="3"/>
        <v>15115650.309557587</v>
      </c>
      <c r="DJ9" s="114">
        <f t="shared" si="3"/>
        <v>16331041.509671837</v>
      </c>
      <c r="DK9" s="114">
        <f t="shared" si="3"/>
        <v>17546432.709786102</v>
      </c>
      <c r="DL9" s="114">
        <f t="shared" si="3"/>
        <v>18761823.909900352</v>
      </c>
      <c r="DM9" s="114">
        <f t="shared" si="3"/>
        <v>18765961.886595264</v>
      </c>
      <c r="DN9" s="114">
        <f t="shared" si="3"/>
        <v>19981353.086709529</v>
      </c>
      <c r="DO9" s="114">
        <f t="shared" si="3"/>
        <v>22407997.510243118</v>
      </c>
      <c r="DP9" s="114">
        <f t="shared" si="3"/>
        <v>24834641.933776736</v>
      </c>
      <c r="DQ9" s="115">
        <f t="shared" si="3"/>
        <v>27261286.357310325</v>
      </c>
    </row>
    <row r="10" spans="1:121" s="74" customFormat="1" ht="18" customHeight="1" thickBot="1" x14ac:dyDescent="0.35">
      <c r="A10" s="187" t="s">
        <v>249</v>
      </c>
      <c r="B10" s="211">
        <v>800000</v>
      </c>
      <c r="C10" s="211">
        <f>B10</f>
        <v>800000</v>
      </c>
      <c r="D10" s="211">
        <f>C10</f>
        <v>800000</v>
      </c>
      <c r="E10" s="188">
        <f>(B9+C9+D9)/3</f>
        <v>1444850.8474576268</v>
      </c>
      <c r="F10" s="188">
        <f>E10</f>
        <v>1444850.8474576268</v>
      </c>
      <c r="G10" s="188">
        <f>F10</f>
        <v>1444850.8474576268</v>
      </c>
      <c r="H10" s="188">
        <f t="shared" ref="H10" si="4">(E9+F9+G9)/3</f>
        <v>1733475.3707627114</v>
      </c>
      <c r="I10" s="188">
        <f t="shared" ref="I10:J10" si="5">H10</f>
        <v>1733475.3707627114</v>
      </c>
      <c r="J10" s="188">
        <f t="shared" si="5"/>
        <v>1733475.3707627114</v>
      </c>
      <c r="K10" s="188">
        <f t="shared" ref="K10" si="6">(H9+I9+J9)/3</f>
        <v>2074404.8728813559</v>
      </c>
      <c r="L10" s="188">
        <f t="shared" ref="L10:M10" si="7">K10</f>
        <v>2074404.8728813559</v>
      </c>
      <c r="M10" s="188">
        <f t="shared" si="7"/>
        <v>2074404.8728813559</v>
      </c>
      <c r="N10" s="188">
        <f t="shared" ref="N10" si="8">(K9+L9+M9)/3</f>
        <v>2600642.8495762707</v>
      </c>
      <c r="O10" s="188">
        <f t="shared" ref="O10:P10" si="9">N10</f>
        <v>2600642.8495762707</v>
      </c>
      <c r="P10" s="188">
        <f t="shared" si="9"/>
        <v>2600642.8495762707</v>
      </c>
      <c r="Q10" s="188">
        <f t="shared" ref="Q10" si="10">(N9+O9+P9)/3</f>
        <v>1420738.1805084741</v>
      </c>
      <c r="R10" s="188">
        <f t="shared" ref="R10:S10" si="11">Q10</f>
        <v>1420738.1805084741</v>
      </c>
      <c r="S10" s="188">
        <f t="shared" si="11"/>
        <v>1420738.1805084741</v>
      </c>
      <c r="T10" s="188">
        <f t="shared" ref="T10" si="12">(Q9+R9+S9)/3</f>
        <v>1961968.9978813555</v>
      </c>
      <c r="U10" s="188">
        <f t="shared" ref="U10:V10" si="13">T10</f>
        <v>1961968.9978813555</v>
      </c>
      <c r="V10" s="188">
        <f t="shared" si="13"/>
        <v>1961968.9978813555</v>
      </c>
      <c r="W10" s="188">
        <f t="shared" ref="W10" si="14">(T9+U9+V9)/3</f>
        <v>2439506.00677966</v>
      </c>
      <c r="X10" s="188">
        <f t="shared" ref="X10:Y10" si="15">W10</f>
        <v>2439506.00677966</v>
      </c>
      <c r="Y10" s="188">
        <f t="shared" si="15"/>
        <v>2439506.00677966</v>
      </c>
      <c r="Z10" s="188">
        <f t="shared" ref="Z10" si="16">(W9+X9+Y9)/3</f>
        <v>3362899.6749999984</v>
      </c>
      <c r="AA10" s="188">
        <f t="shared" ref="AA10:AB10" si="17">Z10</f>
        <v>3362899.6749999984</v>
      </c>
      <c r="AB10" s="188">
        <f t="shared" si="17"/>
        <v>3362899.6749999984</v>
      </c>
      <c r="AC10" s="188">
        <f t="shared" ref="AC10" si="18">(Z9+AA9+AB9)/3</f>
        <v>2293715.6587966098</v>
      </c>
      <c r="AD10" s="188">
        <f t="shared" ref="AD10:AE10" si="19">AC10</f>
        <v>2293715.6587966098</v>
      </c>
      <c r="AE10" s="188">
        <f t="shared" si="19"/>
        <v>2293715.6587966098</v>
      </c>
      <c r="AF10" s="188">
        <f t="shared" ref="AF10" si="20">(AC9+AD9+AE9)/3</f>
        <v>3013990.7591525409</v>
      </c>
      <c r="AG10" s="188">
        <f t="shared" ref="AG10:AH10" si="21">AF10</f>
        <v>3013990.7591525409</v>
      </c>
      <c r="AH10" s="188">
        <f t="shared" si="21"/>
        <v>3013990.7591525409</v>
      </c>
      <c r="AI10" s="188">
        <f t="shared" ref="AI10" si="22">(AF9+AG9+AH9)/3</f>
        <v>3648191.5156610161</v>
      </c>
      <c r="AJ10" s="188">
        <f t="shared" ref="AJ10:AK10" si="23">AI10</f>
        <v>3648191.5156610161</v>
      </c>
      <c r="AK10" s="188">
        <f t="shared" si="23"/>
        <v>3648191.5156610161</v>
      </c>
      <c r="AL10" s="188">
        <f t="shared" ref="AL10" si="24">(AI9+AJ9+AK9)/3</f>
        <v>4752497.4248644048</v>
      </c>
      <c r="AM10" s="188">
        <f t="shared" ref="AM10:AN10" si="25">AL10</f>
        <v>4752497.4248644048</v>
      </c>
      <c r="AN10" s="188">
        <f t="shared" si="25"/>
        <v>4752497.4248644048</v>
      </c>
      <c r="AO10" s="188">
        <f t="shared" ref="AO10" si="26">(AL9+AM9+AN9)/3</f>
        <v>2852838.2762711863</v>
      </c>
      <c r="AP10" s="188">
        <f t="shared" ref="AP10:AQ10" si="27">AO10</f>
        <v>2852838.2762711863</v>
      </c>
      <c r="AQ10" s="188">
        <f t="shared" si="27"/>
        <v>2852838.2762711863</v>
      </c>
      <c r="AR10" s="188">
        <f t="shared" ref="AR10" si="28">(AO9+AP9+AQ9)/3</f>
        <v>3784350.983050847</v>
      </c>
      <c r="AS10" s="188">
        <f t="shared" ref="AS10:AT10" si="29">AR10</f>
        <v>3784350.983050847</v>
      </c>
      <c r="AT10" s="188">
        <f t="shared" si="29"/>
        <v>3784350.983050847</v>
      </c>
      <c r="AU10" s="188">
        <f t="shared" ref="AU10" si="30">(AR9+AS9+AT9)/3</f>
        <v>4604936.3864406766</v>
      </c>
      <c r="AV10" s="188">
        <f t="shared" ref="AV10:AW10" si="31">AU10</f>
        <v>4604936.3864406766</v>
      </c>
      <c r="AW10" s="188">
        <f t="shared" si="31"/>
        <v>4604936.3864406766</v>
      </c>
      <c r="AX10" s="188">
        <f t="shared" ref="AX10" si="32">(AU9+AV9+AW9)/3</f>
        <v>6202012.9135593185</v>
      </c>
      <c r="AY10" s="188">
        <f t="shared" ref="AY10:AZ10" si="33">AX10</f>
        <v>6202012.9135593185</v>
      </c>
      <c r="AZ10" s="188">
        <f t="shared" si="33"/>
        <v>6202012.9135593185</v>
      </c>
      <c r="BA10" s="188">
        <f t="shared" ref="BA10" si="34">(AX9+AY9+AZ9)/3</f>
        <v>4243875.3736758456</v>
      </c>
      <c r="BB10" s="188">
        <f t="shared" ref="BB10:BC10" si="35">BA10</f>
        <v>4243875.3736758456</v>
      </c>
      <c r="BC10" s="188">
        <f t="shared" si="35"/>
        <v>4243875.3736758456</v>
      </c>
      <c r="BD10" s="188">
        <f t="shared" ref="BD10" si="36">(BA9+BB9+BC9)/3</f>
        <v>5463493.1935911002</v>
      </c>
      <c r="BE10" s="188">
        <f t="shared" ref="BE10:BF10" si="37">BD10</f>
        <v>5463493.1935911002</v>
      </c>
      <c r="BF10" s="188">
        <f t="shared" si="37"/>
        <v>5463493.1935911002</v>
      </c>
      <c r="BG10" s="188">
        <f t="shared" ref="BG10" si="38">(BD9+BE9+BF9)/3</f>
        <v>6536170.5709745735</v>
      </c>
      <c r="BH10" s="188">
        <f t="shared" ref="BH10:BI10" si="39">BG10</f>
        <v>6536170.5709745735</v>
      </c>
      <c r="BI10" s="188">
        <f t="shared" si="39"/>
        <v>6536170.5709745735</v>
      </c>
      <c r="BJ10" s="188">
        <f t="shared" ref="BJ10" si="40">(BG9+BH9+BI9)/3</f>
        <v>8637431.0460805055</v>
      </c>
      <c r="BK10" s="188">
        <f t="shared" ref="BK10:BL10" si="41">BJ10</f>
        <v>8637431.0460805055</v>
      </c>
      <c r="BL10" s="188">
        <f t="shared" si="41"/>
        <v>8637431.0460805055</v>
      </c>
      <c r="BM10" s="188">
        <f t="shared" ref="BM10" si="42">(BJ9+BK9+BL9)/3</f>
        <v>5914971.9970338969</v>
      </c>
      <c r="BN10" s="188">
        <f t="shared" ref="BN10:BO10" si="43">BM10</f>
        <v>5914971.9970338969</v>
      </c>
      <c r="BO10" s="188">
        <f t="shared" si="43"/>
        <v>5914971.9970338969</v>
      </c>
      <c r="BP10" s="188">
        <f t="shared" ref="BP10" si="44">(BM9+BN9+BO9)/3</f>
        <v>7463864.5987288132</v>
      </c>
      <c r="BQ10" s="188">
        <f t="shared" ref="BQ10:BR10" si="45">BP10</f>
        <v>7463864.5987288132</v>
      </c>
      <c r="BR10" s="188">
        <f t="shared" si="45"/>
        <v>7463864.5987288132</v>
      </c>
      <c r="BS10" s="188">
        <f t="shared" ref="BS10" si="46">(BP9+BQ9+BR9)/3</f>
        <v>8821082.1983050797</v>
      </c>
      <c r="BT10" s="188">
        <f t="shared" ref="BT10:BU10" si="47">BS10</f>
        <v>8821082.1983050797</v>
      </c>
      <c r="BU10" s="188">
        <f t="shared" si="47"/>
        <v>8821082.1983050797</v>
      </c>
      <c r="BV10" s="188">
        <f t="shared" ref="BV10" si="48">(BS9+BT9+BU9)/3</f>
        <v>11520024.812711863</v>
      </c>
      <c r="BW10" s="188">
        <f t="shared" ref="BW10:BX10" si="49">BV10</f>
        <v>11520024.812711863</v>
      </c>
      <c r="BX10" s="188">
        <f t="shared" si="49"/>
        <v>11520024.812711863</v>
      </c>
      <c r="BY10" s="188">
        <f t="shared" ref="BY10" si="50">(BV9+BW9+BX9)/3</f>
        <v>7623114.4416525392</v>
      </c>
      <c r="BZ10" s="188">
        <f t="shared" ref="BZ10:CA10" si="51">BY10</f>
        <v>7623114.4416525392</v>
      </c>
      <c r="CA10" s="188">
        <f t="shared" si="51"/>
        <v>7623114.4416525392</v>
      </c>
      <c r="CB10" s="188">
        <f t="shared" ref="CB10" si="52">(BY9+BZ9+CA9)/3</f>
        <v>9564621.4843644053</v>
      </c>
      <c r="CC10" s="188">
        <f t="shared" ref="CC10:CD10" si="53">CB10</f>
        <v>9564621.4843644053</v>
      </c>
      <c r="CD10" s="188">
        <f t="shared" si="53"/>
        <v>9564621.4843644053</v>
      </c>
      <c r="CE10" s="188">
        <f t="shared" ref="CE10" si="54">(CB9+CC9+CD9)/3</f>
        <v>11265376.719830506</v>
      </c>
      <c r="CF10" s="188">
        <f t="shared" ref="CF10:CG10" si="55">CE10</f>
        <v>11265376.719830506</v>
      </c>
      <c r="CG10" s="188">
        <f t="shared" si="55"/>
        <v>11265376.719830506</v>
      </c>
      <c r="CH10" s="188">
        <f t="shared" ref="CH10" si="56">(CE9+CF9+CG9)/3</f>
        <v>14651394.606016943</v>
      </c>
      <c r="CI10" s="188">
        <f t="shared" ref="CI10:CJ10" si="57">CH10</f>
        <v>14651394.606016943</v>
      </c>
      <c r="CJ10" s="188">
        <f t="shared" si="57"/>
        <v>14651394.606016943</v>
      </c>
      <c r="CK10" s="188">
        <f t="shared" ref="CK10" si="58">(CH9+CI9+CJ9)/3</f>
        <v>9238140.5301016886</v>
      </c>
      <c r="CL10" s="188">
        <f t="shared" ref="CL10:CM10" si="59">CK10</f>
        <v>9238140.5301016886</v>
      </c>
      <c r="CM10" s="188">
        <f t="shared" si="59"/>
        <v>9238140.5301016886</v>
      </c>
      <c r="CN10" s="188">
        <f t="shared" ref="CN10" si="60">(CK9+CL9+CM9)/3</f>
        <v>11559465.815050842</v>
      </c>
      <c r="CO10" s="188">
        <f t="shared" ref="CO10:CP10" si="61">CN10</f>
        <v>11559465.815050842</v>
      </c>
      <c r="CP10" s="188">
        <f t="shared" si="61"/>
        <v>11559465.815050842</v>
      </c>
      <c r="CQ10" s="188">
        <f t="shared" ref="CQ10" si="62">(CN9+CO9+CP9)/3</f>
        <v>13592562.012474567</v>
      </c>
      <c r="CR10" s="188">
        <f t="shared" ref="CR10:CS10" si="63">CQ10</f>
        <v>13592562.012474567</v>
      </c>
      <c r="CS10" s="188">
        <f t="shared" si="63"/>
        <v>13592562.012474567</v>
      </c>
      <c r="CT10" s="188">
        <f t="shared" ref="CT10" si="64">(CQ9+CR9+CS9)/3</f>
        <v>17643261.822576266</v>
      </c>
      <c r="CU10" s="188">
        <f t="shared" ref="CU10:CV10" si="65">CT10</f>
        <v>17643261.822576266</v>
      </c>
      <c r="CV10" s="188">
        <f t="shared" si="65"/>
        <v>17643261.822576266</v>
      </c>
      <c r="CW10" s="188">
        <f t="shared" ref="CW10" si="66">(CT9+CU9+CV9)/3</f>
        <v>11305653.96929279</v>
      </c>
      <c r="CX10" s="188">
        <f t="shared" ref="CX10:CY10" si="67">CW10</f>
        <v>11305653.96929279</v>
      </c>
      <c r="CY10" s="188">
        <f t="shared" si="67"/>
        <v>11305653.96929279</v>
      </c>
      <c r="CZ10" s="188">
        <f t="shared" ref="CZ10" si="68">(CW9+CX9+CY9)/3</f>
        <v>14112410.862024993</v>
      </c>
      <c r="DA10" s="188">
        <f t="shared" ref="DA10:DB10" si="69">CZ10</f>
        <v>14112410.862024993</v>
      </c>
      <c r="DB10" s="188">
        <f t="shared" si="69"/>
        <v>14112410.862024993</v>
      </c>
      <c r="DC10" s="188">
        <f t="shared" ref="DC10" si="70">(CZ9+DA9+DB9)/3</f>
        <v>16568079.002540668</v>
      </c>
      <c r="DD10" s="188">
        <f t="shared" ref="DD10:DE10" si="71">DC10</f>
        <v>16568079.002540668</v>
      </c>
      <c r="DE10" s="188">
        <f t="shared" si="71"/>
        <v>16568079.002540668</v>
      </c>
      <c r="DF10" s="188">
        <f t="shared" ref="DF10" si="72">(DC9+DD9+DE9)/3</f>
        <v>21467001.353487279</v>
      </c>
      <c r="DG10" s="188">
        <f t="shared" ref="DG10:DH10" si="73">DF10</f>
        <v>21467001.353487279</v>
      </c>
      <c r="DH10" s="188">
        <f t="shared" si="73"/>
        <v>21467001.353487279</v>
      </c>
      <c r="DI10" s="188">
        <f t="shared" ref="DI10" si="74">(DF9+DG9+DH9)/3</f>
        <v>13088618.983802175</v>
      </c>
      <c r="DJ10" s="188">
        <f t="shared" ref="DJ10:DK10" si="75">DI10</f>
        <v>13088618.983802175</v>
      </c>
      <c r="DK10" s="188">
        <f t="shared" si="75"/>
        <v>13088618.983802175</v>
      </c>
      <c r="DL10" s="188">
        <f t="shared" ref="DL10" si="76">(DI9+DJ9+DK9)/3</f>
        <v>16331041.509671843</v>
      </c>
      <c r="DM10" s="188">
        <f t="shared" ref="DM10:DN10" si="77">DL10</f>
        <v>16331041.509671843</v>
      </c>
      <c r="DN10" s="188">
        <f t="shared" si="77"/>
        <v>16331041.509671843</v>
      </c>
      <c r="DO10" s="188">
        <f t="shared" ref="DO10" si="78">(DL9+DM9+DN9)/3</f>
        <v>19169712.961068381</v>
      </c>
      <c r="DP10" s="188">
        <f t="shared" ref="DP10:DQ10" si="79">DO10</f>
        <v>19169712.961068381</v>
      </c>
      <c r="DQ10" s="189">
        <f t="shared" si="79"/>
        <v>19169712.961068381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3" sqref="A13"/>
    </sheetView>
  </sheetViews>
  <sheetFormatPr defaultColWidth="8.88671875" defaultRowHeight="18" customHeight="1" x14ac:dyDescent="0.3"/>
  <cols>
    <col min="1" max="1" width="57.5546875" style="4" customWidth="1"/>
    <col min="2" max="121" width="12.6640625" style="4" customWidth="1"/>
    <col min="122" max="16384" width="8.88671875" style="4"/>
  </cols>
  <sheetData>
    <row r="1" spans="1:121" ht="18" customHeight="1" x14ac:dyDescent="0.3">
      <c r="A1" s="36" t="s">
        <v>0</v>
      </c>
    </row>
    <row r="3" spans="1:121" ht="18" customHeight="1" x14ac:dyDescent="0.3">
      <c r="A3" s="37" t="s">
        <v>191</v>
      </c>
    </row>
    <row r="4" spans="1:121" ht="18" customHeight="1" thickBot="1" x14ac:dyDescent="0.35">
      <c r="A4" s="7"/>
    </row>
    <row r="5" spans="1:121" ht="18" customHeight="1" thickBot="1" x14ac:dyDescent="0.35">
      <c r="A5" s="1"/>
      <c r="B5" s="2">
        <v>2015</v>
      </c>
      <c r="C5" s="2">
        <v>2016</v>
      </c>
      <c r="D5" s="2">
        <v>2017</v>
      </c>
      <c r="E5" s="2">
        <v>2018</v>
      </c>
      <c r="F5" s="2">
        <v>2019</v>
      </c>
      <c r="G5" s="2">
        <v>2020</v>
      </c>
      <c r="H5" s="2">
        <v>2021</v>
      </c>
      <c r="I5" s="2">
        <v>2022</v>
      </c>
      <c r="J5" s="2">
        <v>2023</v>
      </c>
      <c r="K5" s="3">
        <v>2024</v>
      </c>
    </row>
    <row r="6" spans="1:121" s="7" customFormat="1" ht="18" customHeight="1" thickBot="1" x14ac:dyDescent="0.35">
      <c r="A6" s="97" t="s">
        <v>192</v>
      </c>
      <c r="B6" s="178">
        <f>Свод!B9</f>
        <v>0</v>
      </c>
      <c r="C6" s="178">
        <f>Свод!C9</f>
        <v>0</v>
      </c>
      <c r="D6" s="178">
        <f>Свод!D9</f>
        <v>0</v>
      </c>
      <c r="E6" s="178">
        <f>Свод!E9</f>
        <v>0</v>
      </c>
      <c r="F6" s="178">
        <f>Свод!F9</f>
        <v>0.7</v>
      </c>
      <c r="G6" s="178">
        <f>Свод!G9</f>
        <v>0.75</v>
      </c>
      <c r="H6" s="178">
        <f>Свод!H9</f>
        <v>0.8</v>
      </c>
      <c r="I6" s="178">
        <f>Свод!I9</f>
        <v>0.85</v>
      </c>
      <c r="J6" s="178">
        <f>Свод!J9</f>
        <v>0.9</v>
      </c>
      <c r="K6" s="179">
        <f>Свод!K9</f>
        <v>1</v>
      </c>
    </row>
    <row r="7" spans="1:121" ht="18" customHeight="1" thickBot="1" x14ac:dyDescent="0.35"/>
    <row r="8" spans="1:121" ht="18" customHeight="1" thickBot="1" x14ac:dyDescent="0.35">
      <c r="A8" s="1" t="s">
        <v>74</v>
      </c>
      <c r="B8" s="31">
        <v>42005</v>
      </c>
      <c r="C8" s="31">
        <v>42036</v>
      </c>
      <c r="D8" s="31">
        <v>42064</v>
      </c>
      <c r="E8" s="31">
        <v>42095</v>
      </c>
      <c r="F8" s="31">
        <v>42125</v>
      </c>
      <c r="G8" s="31">
        <v>42156</v>
      </c>
      <c r="H8" s="31">
        <v>42186</v>
      </c>
      <c r="I8" s="31">
        <v>42217</v>
      </c>
      <c r="J8" s="31">
        <v>42248</v>
      </c>
      <c r="K8" s="31">
        <v>42278</v>
      </c>
      <c r="L8" s="31">
        <v>42309</v>
      </c>
      <c r="M8" s="31">
        <v>42339</v>
      </c>
      <c r="N8" s="31">
        <v>42370</v>
      </c>
      <c r="O8" s="31">
        <v>42401</v>
      </c>
      <c r="P8" s="31">
        <v>42430</v>
      </c>
      <c r="Q8" s="31">
        <v>42461</v>
      </c>
      <c r="R8" s="31">
        <v>42491</v>
      </c>
      <c r="S8" s="31">
        <v>42522</v>
      </c>
      <c r="T8" s="31">
        <v>42552</v>
      </c>
      <c r="U8" s="31">
        <v>42583</v>
      </c>
      <c r="V8" s="31">
        <v>42614</v>
      </c>
      <c r="W8" s="31">
        <v>42644</v>
      </c>
      <c r="X8" s="31">
        <v>42675</v>
      </c>
      <c r="Y8" s="31">
        <v>42705</v>
      </c>
      <c r="Z8" s="31">
        <v>42736</v>
      </c>
      <c r="AA8" s="31">
        <v>42767</v>
      </c>
      <c r="AB8" s="31">
        <v>42795</v>
      </c>
      <c r="AC8" s="31">
        <v>42826</v>
      </c>
      <c r="AD8" s="31">
        <v>42856</v>
      </c>
      <c r="AE8" s="31">
        <v>42887</v>
      </c>
      <c r="AF8" s="31">
        <v>42917</v>
      </c>
      <c r="AG8" s="31">
        <v>42948</v>
      </c>
      <c r="AH8" s="31">
        <v>42979</v>
      </c>
      <c r="AI8" s="31">
        <v>43009</v>
      </c>
      <c r="AJ8" s="31">
        <v>43040</v>
      </c>
      <c r="AK8" s="31">
        <v>43070</v>
      </c>
      <c r="AL8" s="31">
        <v>43101</v>
      </c>
      <c r="AM8" s="31">
        <v>43132</v>
      </c>
      <c r="AN8" s="31">
        <v>43160</v>
      </c>
      <c r="AO8" s="31">
        <v>43191</v>
      </c>
      <c r="AP8" s="31">
        <v>43221</v>
      </c>
      <c r="AQ8" s="31">
        <v>43252</v>
      </c>
      <c r="AR8" s="31">
        <v>43282</v>
      </c>
      <c r="AS8" s="31">
        <v>43313</v>
      </c>
      <c r="AT8" s="31">
        <v>43344</v>
      </c>
      <c r="AU8" s="31">
        <v>43374</v>
      </c>
      <c r="AV8" s="31">
        <v>43405</v>
      </c>
      <c r="AW8" s="31">
        <v>43435</v>
      </c>
      <c r="AX8" s="31">
        <v>43466</v>
      </c>
      <c r="AY8" s="31">
        <v>43497</v>
      </c>
      <c r="AZ8" s="31">
        <v>43525</v>
      </c>
      <c r="BA8" s="31">
        <v>43556</v>
      </c>
      <c r="BB8" s="31">
        <v>43586</v>
      </c>
      <c r="BC8" s="31">
        <v>43617</v>
      </c>
      <c r="BD8" s="31">
        <v>43647</v>
      </c>
      <c r="BE8" s="31">
        <v>43678</v>
      </c>
      <c r="BF8" s="31">
        <v>43709</v>
      </c>
      <c r="BG8" s="31">
        <v>43739</v>
      </c>
      <c r="BH8" s="31">
        <v>43770</v>
      </c>
      <c r="BI8" s="31">
        <v>43800</v>
      </c>
      <c r="BJ8" s="31">
        <v>43831</v>
      </c>
      <c r="BK8" s="31">
        <v>43862</v>
      </c>
      <c r="BL8" s="31">
        <v>43891</v>
      </c>
      <c r="BM8" s="31">
        <v>43922</v>
      </c>
      <c r="BN8" s="31">
        <v>43952</v>
      </c>
      <c r="BO8" s="31">
        <v>43983</v>
      </c>
      <c r="BP8" s="31">
        <v>44013</v>
      </c>
      <c r="BQ8" s="31">
        <v>44044</v>
      </c>
      <c r="BR8" s="31">
        <v>44075</v>
      </c>
      <c r="BS8" s="31">
        <v>44105</v>
      </c>
      <c r="BT8" s="31">
        <v>44136</v>
      </c>
      <c r="BU8" s="31">
        <v>44166</v>
      </c>
      <c r="BV8" s="31">
        <v>44197</v>
      </c>
      <c r="BW8" s="31">
        <v>44228</v>
      </c>
      <c r="BX8" s="31">
        <v>44256</v>
      </c>
      <c r="BY8" s="31">
        <v>44287</v>
      </c>
      <c r="BZ8" s="31">
        <v>44317</v>
      </c>
      <c r="CA8" s="31">
        <v>44348</v>
      </c>
      <c r="CB8" s="31">
        <v>44378</v>
      </c>
      <c r="CC8" s="31">
        <v>44409</v>
      </c>
      <c r="CD8" s="31">
        <v>44440</v>
      </c>
      <c r="CE8" s="31">
        <v>44470</v>
      </c>
      <c r="CF8" s="31">
        <v>44501</v>
      </c>
      <c r="CG8" s="31">
        <v>44531</v>
      </c>
      <c r="CH8" s="31">
        <v>44562</v>
      </c>
      <c r="CI8" s="31">
        <v>44593</v>
      </c>
      <c r="CJ8" s="31">
        <v>44621</v>
      </c>
      <c r="CK8" s="31">
        <v>44652</v>
      </c>
      <c r="CL8" s="31">
        <v>44682</v>
      </c>
      <c r="CM8" s="31">
        <v>44713</v>
      </c>
      <c r="CN8" s="31">
        <v>44743</v>
      </c>
      <c r="CO8" s="31">
        <v>44774</v>
      </c>
      <c r="CP8" s="31">
        <v>44805</v>
      </c>
      <c r="CQ8" s="31">
        <v>44835</v>
      </c>
      <c r="CR8" s="31">
        <v>44866</v>
      </c>
      <c r="CS8" s="31">
        <v>44896</v>
      </c>
      <c r="CT8" s="31">
        <v>44927</v>
      </c>
      <c r="CU8" s="31">
        <v>44958</v>
      </c>
      <c r="CV8" s="31">
        <v>44986</v>
      </c>
      <c r="CW8" s="31">
        <v>45017</v>
      </c>
      <c r="CX8" s="31">
        <v>45047</v>
      </c>
      <c r="CY8" s="31">
        <v>45078</v>
      </c>
      <c r="CZ8" s="31">
        <v>45108</v>
      </c>
      <c r="DA8" s="31">
        <v>45139</v>
      </c>
      <c r="DB8" s="31">
        <v>45170</v>
      </c>
      <c r="DC8" s="31">
        <v>45200</v>
      </c>
      <c r="DD8" s="31">
        <v>45231</v>
      </c>
      <c r="DE8" s="31">
        <v>45261</v>
      </c>
      <c r="DF8" s="31">
        <v>45292</v>
      </c>
      <c r="DG8" s="31">
        <v>45323</v>
      </c>
      <c r="DH8" s="31">
        <v>45352</v>
      </c>
      <c r="DI8" s="31">
        <v>45383</v>
      </c>
      <c r="DJ8" s="31">
        <v>45413</v>
      </c>
      <c r="DK8" s="31">
        <v>45444</v>
      </c>
      <c r="DL8" s="31">
        <v>45474</v>
      </c>
      <c r="DM8" s="31">
        <v>45505</v>
      </c>
      <c r="DN8" s="31">
        <v>45536</v>
      </c>
      <c r="DO8" s="31">
        <v>45566</v>
      </c>
      <c r="DP8" s="31">
        <v>45597</v>
      </c>
      <c r="DQ8" s="32">
        <v>45627</v>
      </c>
    </row>
    <row r="9" spans="1:121" ht="18" customHeight="1" x14ac:dyDescent="0.3">
      <c r="A9" s="176" t="s">
        <v>193</v>
      </c>
      <c r="B9" s="177">
        <f>PL!C48</f>
        <v>-2062746.4406779669</v>
      </c>
      <c r="C9" s="177">
        <f>PL!D48</f>
        <v>-2062746.4406779669</v>
      </c>
      <c r="D9" s="177">
        <f>PL!E48</f>
        <v>-1485844.6610169485</v>
      </c>
      <c r="E9" s="177">
        <f>PL!F48</f>
        <v>-1456259.2655367199</v>
      </c>
      <c r="F9" s="177">
        <f>PL!G48</f>
        <v>-873656.27354048938</v>
      </c>
      <c r="G9" s="177">
        <f>PL!H48</f>
        <v>-291053.28154425509</v>
      </c>
      <c r="H9" s="177">
        <f>PL!I48</f>
        <v>181239.76836158484</v>
      </c>
      <c r="I9" s="177">
        <f>PL!J48</f>
        <v>185800.73822975755</v>
      </c>
      <c r="J9" s="177">
        <f>PL!K48</f>
        <v>651883.13182674197</v>
      </c>
      <c r="K9" s="177">
        <f>PL!L48</f>
        <v>1579486.9491525411</v>
      </c>
      <c r="L9" s="177">
        <f>PL!M48</f>
        <v>2507090.766478342</v>
      </c>
      <c r="M9" s="177">
        <f>PL!N48</f>
        <v>289685.16760828719</v>
      </c>
      <c r="N9" s="177">
        <f>PL!O48</f>
        <v>-5966789.4107306944</v>
      </c>
      <c r="O9" s="177">
        <f>PL!P48</f>
        <v>-5908122.096700565</v>
      </c>
      <c r="P9" s="177">
        <f>PL!Q48</f>
        <v>-5173088.692094163</v>
      </c>
      <c r="Q9" s="177">
        <f>PL!R48</f>
        <v>-5193388.6208210941</v>
      </c>
      <c r="R9" s="177">
        <f>PL!S48</f>
        <v>-4380355.2162146848</v>
      </c>
      <c r="S9" s="177">
        <f>PL!T48</f>
        <v>-3567321.8116082908</v>
      </c>
      <c r="T9" s="177">
        <f>PL!U48</f>
        <v>-6152621.7403352149</v>
      </c>
      <c r="U9" s="177">
        <f>PL!V48</f>
        <v>-6093954.4263050891</v>
      </c>
      <c r="V9" s="177">
        <f>PL!W48</f>
        <v>-5280921.0216986798</v>
      </c>
      <c r="W9" s="177">
        <f>PL!X48</f>
        <v>-3713521.5265160091</v>
      </c>
      <c r="X9" s="177">
        <f>PL!Y48</f>
        <v>-2146122.0313333347</v>
      </c>
      <c r="Y9" s="177">
        <f>PL!Z48</f>
        <v>-578722.53615065664</v>
      </c>
      <c r="Z9" s="177">
        <f>PL!AA48</f>
        <v>-8128002.3016459532</v>
      </c>
      <c r="AA9" s="177">
        <f>PL!AB48</f>
        <v>-8069334.98761582</v>
      </c>
      <c r="AB9" s="177">
        <f>PL!AC48</f>
        <v>-7090466.3931280635</v>
      </c>
      <c r="AC9" s="177">
        <f>PL!AD48</f>
        <v>-6014097.7986403033</v>
      </c>
      <c r="AD9" s="177">
        <f>PL!AE48</f>
        <v>-4937729.2041525431</v>
      </c>
      <c r="AE9" s="177">
        <f>PL!AF48</f>
        <v>-3861360.6096647792</v>
      </c>
      <c r="AF9" s="177">
        <f>PL!AG48</f>
        <v>-2849992.0151770227</v>
      </c>
      <c r="AG9" s="177">
        <f>PL!AH48</f>
        <v>-2791324.7011468895</v>
      </c>
      <c r="AH9" s="177">
        <f>PL!AI48</f>
        <v>-1714956.106659133</v>
      </c>
      <c r="AI9" s="177">
        <f>PL!AJ48</f>
        <v>303291.01462900045</v>
      </c>
      <c r="AJ9" s="177">
        <f>PL!AK48</f>
        <v>1978546.9145853161</v>
      </c>
      <c r="AK9" s="177">
        <f>PL!AL48</f>
        <v>1888266.0913777798</v>
      </c>
      <c r="AL9" s="177">
        <f>PL!AM48</f>
        <v>-9127320.9267721251</v>
      </c>
      <c r="AM9" s="177">
        <f>PL!AN48</f>
        <v>-10712331.519992463</v>
      </c>
      <c r="AN9" s="177">
        <f>PL!AO48</f>
        <v>-9324341.0597156323</v>
      </c>
      <c r="AO9" s="177">
        <f>PL!AP48</f>
        <v>-7103017.2661054591</v>
      </c>
      <c r="AP9" s="177">
        <f>PL!AQ48</f>
        <v>-5715026.8058286244</v>
      </c>
      <c r="AQ9" s="177">
        <f>PL!AR48</f>
        <v>-4327036.3455517879</v>
      </c>
      <c r="AR9" s="177">
        <f>PL!AS48</f>
        <v>263429.95844671427</v>
      </c>
      <c r="AS9" s="177">
        <f>PL!AT48</f>
        <v>328754.81720377505</v>
      </c>
      <c r="AT9" s="177">
        <f>PL!AU48</f>
        <v>1439147.1854252429</v>
      </c>
      <c r="AU9" s="177">
        <f>PL!AV48</f>
        <v>3594607.0631111115</v>
      </c>
      <c r="AV9" s="177">
        <f>PL!AW48</f>
        <v>5750066.9407969918</v>
      </c>
      <c r="AW9" s="177">
        <f>PL!AX48</f>
        <v>9016637.9295939598</v>
      </c>
      <c r="AX9" s="177">
        <f>PL!AY48</f>
        <v>-813970.29639595258</v>
      </c>
      <c r="AY9" s="177">
        <f>PL!AZ48</f>
        <v>-732314.22294962662</v>
      </c>
      <c r="AZ9" s="177">
        <f>PL!BA48</f>
        <v>872352.90257109795</v>
      </c>
      <c r="BA9" s="177">
        <f>PL!BB48</f>
        <v>2330557.1835018792</v>
      </c>
      <c r="BB9" s="177">
        <f>PL!BC48</f>
        <v>3788761.4644326726</v>
      </c>
      <c r="BC9" s="177">
        <f>PL!BD48</f>
        <v>5246965.7453634655</v>
      </c>
      <c r="BD9" s="177">
        <f>PL!BE48</f>
        <v>6653170.0262942528</v>
      </c>
      <c r="BE9" s="177">
        <f>PL!BF48</f>
        <v>6718494.8850513147</v>
      </c>
      <c r="BF9" s="177">
        <f>PL!BG48</f>
        <v>8176699.1659821076</v>
      </c>
      <c r="BG9" s="177">
        <f>PL!BH48</f>
        <v>11027782.869086634</v>
      </c>
      <c r="BH9" s="177">
        <f>PL!BI48</f>
        <v>13878866.572191145</v>
      </c>
      <c r="BI9" s="177">
        <f>PL!BJ48</f>
        <v>16729950.275295671</v>
      </c>
      <c r="BJ9" s="177">
        <f>PL!BK48</f>
        <v>4361297.3822222268</v>
      </c>
      <c r="BK9" s="177">
        <f>PL!BL48</f>
        <v>3517582.692956686</v>
      </c>
      <c r="BL9" s="177">
        <f>PL!BM48</f>
        <v>5362060.2952730712</v>
      </c>
      <c r="BM9" s="177">
        <f>PL!BN48</f>
        <v>7206537.8975894628</v>
      </c>
      <c r="BN9" s="177">
        <f>PL!BO48</f>
        <v>9051015.4999058358</v>
      </c>
      <c r="BO9" s="177">
        <f>PL!BP48</f>
        <v>10895493.102222228</v>
      </c>
      <c r="BP9" s="177">
        <f>PL!BQ48</f>
        <v>12687970.704538608</v>
      </c>
      <c r="BQ9" s="177">
        <f>PL!BR48</f>
        <v>12710922.68193974</v>
      </c>
      <c r="BR9" s="177">
        <f>PL!BS48</f>
        <v>14555400.284256125</v>
      </c>
      <c r="BS9" s="177">
        <f>PL!BT48</f>
        <v>18221403.51148776</v>
      </c>
      <c r="BT9" s="177">
        <f>PL!BU48</f>
        <v>21887406.738719396</v>
      </c>
      <c r="BU9" s="177">
        <f>PL!BV48</f>
        <v>25553409.965951033</v>
      </c>
      <c r="BV9" s="177">
        <f>PL!BW48</f>
        <v>7819413.8030023277</v>
      </c>
      <c r="BW9" s="177">
        <f>PL!BX48</f>
        <v>7842365.7804034594</v>
      </c>
      <c r="BX9" s="177">
        <f>PL!BY48</f>
        <v>10160797.286334772</v>
      </c>
      <c r="BY9" s="177">
        <f>PL!BZ48</f>
        <v>12479228.792266065</v>
      </c>
      <c r="BZ9" s="177">
        <f>PL!CA48</f>
        <v>14797660.298197348</v>
      </c>
      <c r="CA9" s="177">
        <f>PL!CB48</f>
        <v>17116091.804128665</v>
      </c>
      <c r="CB9" s="177">
        <f>PL!CC48</f>
        <v>19382523.310059972</v>
      </c>
      <c r="CC9" s="177">
        <f>PL!CD48</f>
        <v>19405475.287461095</v>
      </c>
      <c r="CD9" s="177">
        <f>PL!CE48</f>
        <v>21723906.793392383</v>
      </c>
      <c r="CE9" s="177">
        <f>PL!CF48</f>
        <v>26337817.827853847</v>
      </c>
      <c r="CF9" s="177">
        <f>PL!CG48</f>
        <v>30951728.862315327</v>
      </c>
      <c r="CG9" s="177">
        <f>PL!CH48</f>
        <v>35565639.896776788</v>
      </c>
      <c r="CH9" s="177">
        <f>PL!CI48</f>
        <v>12485019.319666738</v>
      </c>
      <c r="CI9" s="177">
        <f>PL!CJ48</f>
        <v>12107971.297067862</v>
      </c>
      <c r="CJ9" s="177">
        <f>PL!CK48</f>
        <v>14884993.367127966</v>
      </c>
      <c r="CK9" s="177">
        <f>PL!CL48</f>
        <v>17662015.437188089</v>
      </c>
      <c r="CL9" s="177">
        <f>PL!CM48</f>
        <v>20439037.507248186</v>
      </c>
      <c r="CM9" s="177">
        <f>PL!CN48</f>
        <v>23216059.577308308</v>
      </c>
      <c r="CN9" s="177">
        <f>PL!CO48</f>
        <v>25941081.647368431</v>
      </c>
      <c r="CO9" s="177">
        <f>PL!CP48</f>
        <v>25964033.624769561</v>
      </c>
      <c r="CP9" s="177">
        <f>PL!CQ48</f>
        <v>28741055.694829661</v>
      </c>
      <c r="CQ9" s="177">
        <f>PL!CR48</f>
        <v>34272147.857548773</v>
      </c>
      <c r="CR9" s="177">
        <f>PL!CS48</f>
        <v>39803240.020267859</v>
      </c>
      <c r="CS9" s="177">
        <f>PL!CT48</f>
        <v>45334332.18298696</v>
      </c>
      <c r="CT9" s="177">
        <f>PL!CU48</f>
        <v>16276588.56987023</v>
      </c>
      <c r="CU9" s="177">
        <f>PL!CV48</f>
        <v>17632873.880604651</v>
      </c>
      <c r="CV9" s="177">
        <f>PL!CW48</f>
        <v>21008298.575616751</v>
      </c>
      <c r="CW9" s="177">
        <f>PL!CX48</f>
        <v>24383723.270628836</v>
      </c>
      <c r="CX9" s="177">
        <f>PL!CY48</f>
        <v>27754586.995772757</v>
      </c>
      <c r="CY9" s="177">
        <f>PL!CZ48</f>
        <v>31125450.720916681</v>
      </c>
      <c r="CZ9" s="177">
        <f>PL!DA48</f>
        <v>34444314.446060605</v>
      </c>
      <c r="DA9" s="177">
        <f>PL!DB48</f>
        <v>34462705.453593567</v>
      </c>
      <c r="DB9" s="177">
        <f>PL!DC48</f>
        <v>37833569.178737469</v>
      </c>
      <c r="DC9" s="177">
        <f>PL!DD48</f>
        <v>44556905.621492371</v>
      </c>
      <c r="DD9" s="177">
        <f>PL!DE48</f>
        <v>51280242.064247236</v>
      </c>
      <c r="DE9" s="177">
        <f>PL!DF48</f>
        <v>58003578.507002153</v>
      </c>
      <c r="DF9" s="177">
        <f>PL!DG48</f>
        <v>22881511.030275963</v>
      </c>
      <c r="DG9" s="177">
        <f>PL!DH48</f>
        <v>22899902.037808917</v>
      </c>
      <c r="DH9" s="177">
        <f>PL!DI48</f>
        <v>26815588.871345602</v>
      </c>
      <c r="DI9" s="177">
        <f>PL!DJ48</f>
        <v>30731275.704882294</v>
      </c>
      <c r="DJ9" s="177">
        <f>PL!DK48</f>
        <v>34646962.538418956</v>
      </c>
      <c r="DK9" s="177">
        <f>PL!DL48</f>
        <v>38562649.371955641</v>
      </c>
      <c r="DL9" s="177">
        <f>PL!DM48</f>
        <v>42426336.20549231</v>
      </c>
      <c r="DM9" s="177">
        <f>PL!DN48</f>
        <v>42444727.213025279</v>
      </c>
      <c r="DN9" s="177">
        <f>PL!DO48</f>
        <v>46360414.046561949</v>
      </c>
      <c r="DO9" s="177">
        <f>PL!DP48</f>
        <v>54173396.706102386</v>
      </c>
      <c r="DP9" s="177">
        <f>PL!DQ48</f>
        <v>61986379.365642771</v>
      </c>
      <c r="DQ9" s="180">
        <f>PL!DR48</f>
        <v>69799362.025183186</v>
      </c>
    </row>
    <row r="10" spans="1:121" ht="18" customHeight="1" x14ac:dyDescent="0.3">
      <c r="A10" s="113" t="s">
        <v>194</v>
      </c>
      <c r="B10" s="114">
        <f>IF(B9&lt;0,0,B9*$B$6)</f>
        <v>0</v>
      </c>
      <c r="C10" s="114">
        <f t="shared" ref="C10:M10" si="0">IF(C9&lt;0,0,C9*$B$6)</f>
        <v>0</v>
      </c>
      <c r="D10" s="114">
        <f t="shared" si="0"/>
        <v>0</v>
      </c>
      <c r="E10" s="114">
        <f t="shared" si="0"/>
        <v>0</v>
      </c>
      <c r="F10" s="114">
        <f t="shared" si="0"/>
        <v>0</v>
      </c>
      <c r="G10" s="114">
        <f t="shared" si="0"/>
        <v>0</v>
      </c>
      <c r="H10" s="114">
        <f t="shared" si="0"/>
        <v>0</v>
      </c>
      <c r="I10" s="114">
        <f t="shared" si="0"/>
        <v>0</v>
      </c>
      <c r="J10" s="114">
        <f t="shared" si="0"/>
        <v>0</v>
      </c>
      <c r="K10" s="114">
        <f t="shared" si="0"/>
        <v>0</v>
      </c>
      <c r="L10" s="114">
        <f t="shared" si="0"/>
        <v>0</v>
      </c>
      <c r="M10" s="114">
        <f t="shared" si="0"/>
        <v>0</v>
      </c>
      <c r="N10" s="114">
        <f>IF(N9&lt;0,0,N9*$C$6)</f>
        <v>0</v>
      </c>
      <c r="O10" s="114">
        <f t="shared" ref="O10:Y10" si="1">IF(O9&lt;0,0,O9*$C$6)</f>
        <v>0</v>
      </c>
      <c r="P10" s="114">
        <f t="shared" si="1"/>
        <v>0</v>
      </c>
      <c r="Q10" s="114">
        <f t="shared" si="1"/>
        <v>0</v>
      </c>
      <c r="R10" s="114">
        <f t="shared" si="1"/>
        <v>0</v>
      </c>
      <c r="S10" s="114">
        <f t="shared" si="1"/>
        <v>0</v>
      </c>
      <c r="T10" s="114">
        <f t="shared" si="1"/>
        <v>0</v>
      </c>
      <c r="U10" s="114">
        <f t="shared" si="1"/>
        <v>0</v>
      </c>
      <c r="V10" s="114">
        <f t="shared" si="1"/>
        <v>0</v>
      </c>
      <c r="W10" s="114">
        <f t="shared" si="1"/>
        <v>0</v>
      </c>
      <c r="X10" s="114">
        <f t="shared" si="1"/>
        <v>0</v>
      </c>
      <c r="Y10" s="114">
        <f t="shared" si="1"/>
        <v>0</v>
      </c>
      <c r="Z10" s="114">
        <f>IF(Z9&lt;0,0,Z9*$D$6)</f>
        <v>0</v>
      </c>
      <c r="AA10" s="114">
        <f t="shared" ref="AA10:AK10" si="2">IF(AA9&lt;0,0,AA9*$D$6)</f>
        <v>0</v>
      </c>
      <c r="AB10" s="114">
        <f t="shared" si="2"/>
        <v>0</v>
      </c>
      <c r="AC10" s="114">
        <f t="shared" si="2"/>
        <v>0</v>
      </c>
      <c r="AD10" s="114">
        <f t="shared" si="2"/>
        <v>0</v>
      </c>
      <c r="AE10" s="114">
        <f t="shared" si="2"/>
        <v>0</v>
      </c>
      <c r="AF10" s="114">
        <f t="shared" si="2"/>
        <v>0</v>
      </c>
      <c r="AG10" s="114">
        <f t="shared" si="2"/>
        <v>0</v>
      </c>
      <c r="AH10" s="114">
        <f t="shared" si="2"/>
        <v>0</v>
      </c>
      <c r="AI10" s="114">
        <f t="shared" si="2"/>
        <v>0</v>
      </c>
      <c r="AJ10" s="114">
        <f t="shared" si="2"/>
        <v>0</v>
      </c>
      <c r="AK10" s="114">
        <f t="shared" si="2"/>
        <v>0</v>
      </c>
      <c r="AL10" s="114">
        <f>IF(AL9&lt;0,0,AL9*$E$6)</f>
        <v>0</v>
      </c>
      <c r="AM10" s="114">
        <f t="shared" ref="AM10:AW10" si="3">IF(AM9&lt;0,0,AM9*$E$6)</f>
        <v>0</v>
      </c>
      <c r="AN10" s="114">
        <f t="shared" si="3"/>
        <v>0</v>
      </c>
      <c r="AO10" s="114">
        <f t="shared" si="3"/>
        <v>0</v>
      </c>
      <c r="AP10" s="114">
        <f t="shared" si="3"/>
        <v>0</v>
      </c>
      <c r="AQ10" s="114">
        <f t="shared" si="3"/>
        <v>0</v>
      </c>
      <c r="AR10" s="114">
        <f t="shared" si="3"/>
        <v>0</v>
      </c>
      <c r="AS10" s="114">
        <f t="shared" si="3"/>
        <v>0</v>
      </c>
      <c r="AT10" s="114">
        <f t="shared" si="3"/>
        <v>0</v>
      </c>
      <c r="AU10" s="114">
        <f t="shared" si="3"/>
        <v>0</v>
      </c>
      <c r="AV10" s="114">
        <f t="shared" si="3"/>
        <v>0</v>
      </c>
      <c r="AW10" s="114">
        <f t="shared" si="3"/>
        <v>0</v>
      </c>
      <c r="AX10" s="114">
        <f>IF(AX9&lt;0,0,AX9*$F$6)</f>
        <v>0</v>
      </c>
      <c r="AY10" s="114">
        <f t="shared" ref="AY10:BI10" si="4">IF(AY9&lt;0,0,AY9*$F$6)</f>
        <v>0</v>
      </c>
      <c r="AZ10" s="114">
        <f t="shared" si="4"/>
        <v>610647.03179976856</v>
      </c>
      <c r="BA10" s="114">
        <f t="shared" si="4"/>
        <v>1631390.0284513154</v>
      </c>
      <c r="BB10" s="114">
        <f t="shared" si="4"/>
        <v>2652133.0251028705</v>
      </c>
      <c r="BC10" s="114">
        <f t="shared" si="4"/>
        <v>3672876.0217544255</v>
      </c>
      <c r="BD10" s="114">
        <f t="shared" si="4"/>
        <v>4657219.0184059767</v>
      </c>
      <c r="BE10" s="114">
        <f t="shared" si="4"/>
        <v>4702946.41953592</v>
      </c>
      <c r="BF10" s="114">
        <f t="shared" si="4"/>
        <v>5723689.4161874754</v>
      </c>
      <c r="BG10" s="114">
        <f t="shared" si="4"/>
        <v>7719448.0083606439</v>
      </c>
      <c r="BH10" s="114">
        <f t="shared" si="4"/>
        <v>9715206.6005338002</v>
      </c>
      <c r="BI10" s="114">
        <f t="shared" si="4"/>
        <v>11710965.192706969</v>
      </c>
      <c r="BJ10" s="114">
        <f>IF(BJ9&lt;0,0,BJ9*$G$6)</f>
        <v>3270973.0366666699</v>
      </c>
      <c r="BK10" s="114">
        <f t="shared" ref="BK10:BU10" si="5">IF(BK9&lt;0,0,BK9*$G$6)</f>
        <v>2638187.0197175145</v>
      </c>
      <c r="BL10" s="114">
        <f t="shared" si="5"/>
        <v>4021545.2214548034</v>
      </c>
      <c r="BM10" s="114">
        <f t="shared" si="5"/>
        <v>5404903.4231920969</v>
      </c>
      <c r="BN10" s="114">
        <f t="shared" si="5"/>
        <v>6788261.6249293769</v>
      </c>
      <c r="BO10" s="114">
        <f t="shared" si="5"/>
        <v>8171619.8266666718</v>
      </c>
      <c r="BP10" s="114">
        <f t="shared" si="5"/>
        <v>9515978.0284039564</v>
      </c>
      <c r="BQ10" s="114">
        <f t="shared" si="5"/>
        <v>9533192.0114548057</v>
      </c>
      <c r="BR10" s="114">
        <f t="shared" si="5"/>
        <v>10916550.213192094</v>
      </c>
      <c r="BS10" s="114">
        <f t="shared" si="5"/>
        <v>13666052.63361582</v>
      </c>
      <c r="BT10" s="114">
        <f t="shared" si="5"/>
        <v>16415555.054039547</v>
      </c>
      <c r="BU10" s="114">
        <f t="shared" si="5"/>
        <v>19165057.474463277</v>
      </c>
      <c r="BV10" s="114">
        <f>IF(BV9&lt;0,0,BV9*$H$6)</f>
        <v>6255531.0424018623</v>
      </c>
      <c r="BW10" s="114">
        <f t="shared" ref="BW10:CG10" si="6">IF(BW9&lt;0,0,BW9*$H$6)</f>
        <v>6273892.6243227683</v>
      </c>
      <c r="BX10" s="114">
        <f t="shared" si="6"/>
        <v>8128637.8290678179</v>
      </c>
      <c r="BY10" s="114">
        <f t="shared" si="6"/>
        <v>9983383.0338128526</v>
      </c>
      <c r="BZ10" s="114">
        <f t="shared" si="6"/>
        <v>11838128.238557879</v>
      </c>
      <c r="CA10" s="114">
        <f t="shared" si="6"/>
        <v>13692873.443302933</v>
      </c>
      <c r="CB10" s="114">
        <f t="shared" si="6"/>
        <v>15506018.648047978</v>
      </c>
      <c r="CC10" s="114">
        <f t="shared" si="6"/>
        <v>15524380.229968876</v>
      </c>
      <c r="CD10" s="114">
        <f t="shared" si="6"/>
        <v>17379125.434713908</v>
      </c>
      <c r="CE10" s="114">
        <f t="shared" si="6"/>
        <v>21070254.262283079</v>
      </c>
      <c r="CF10" s="114">
        <f t="shared" si="6"/>
        <v>24761383.089852262</v>
      </c>
      <c r="CG10" s="114">
        <f t="shared" si="6"/>
        <v>28452511.91742143</v>
      </c>
      <c r="CH10" s="114">
        <f>IF(CH9&lt;0,0,CH9*$I$6)</f>
        <v>10612266.421716727</v>
      </c>
      <c r="CI10" s="114">
        <f t="shared" ref="CI10:CS10" si="7">IF(CI9&lt;0,0,CI9*$I$6)</f>
        <v>10291775.602507683</v>
      </c>
      <c r="CJ10" s="114">
        <f t="shared" si="7"/>
        <v>12652244.362058772</v>
      </c>
      <c r="CK10" s="114">
        <f t="shared" si="7"/>
        <v>15012713.121609876</v>
      </c>
      <c r="CL10" s="114">
        <f t="shared" si="7"/>
        <v>17373181.881160956</v>
      </c>
      <c r="CM10" s="114">
        <f t="shared" si="7"/>
        <v>19733650.64071206</v>
      </c>
      <c r="CN10" s="114">
        <f t="shared" si="7"/>
        <v>22049919.400263164</v>
      </c>
      <c r="CO10" s="114">
        <f t="shared" si="7"/>
        <v>22069428.581054125</v>
      </c>
      <c r="CP10" s="114">
        <f t="shared" si="7"/>
        <v>24429897.340605211</v>
      </c>
      <c r="CQ10" s="114">
        <f t="shared" si="7"/>
        <v>29131325.678916458</v>
      </c>
      <c r="CR10" s="114">
        <f t="shared" si="7"/>
        <v>33832754.017227679</v>
      </c>
      <c r="CS10" s="114">
        <f t="shared" si="7"/>
        <v>38534182.355538912</v>
      </c>
      <c r="CT10" s="114">
        <f>IF(CT9&lt;0,0,CT9*$J$6)</f>
        <v>14648929.712883208</v>
      </c>
      <c r="CU10" s="114">
        <f t="shared" ref="CU10:DE10" si="8">IF(CU9&lt;0,0,CU9*$J$6)</f>
        <v>15869586.492544185</v>
      </c>
      <c r="CV10" s="114">
        <f t="shared" si="8"/>
        <v>18907468.718055077</v>
      </c>
      <c r="CW10" s="114">
        <f t="shared" si="8"/>
        <v>21945350.943565954</v>
      </c>
      <c r="CX10" s="114">
        <f t="shared" si="8"/>
        <v>24979128.296195481</v>
      </c>
      <c r="CY10" s="114">
        <f t="shared" si="8"/>
        <v>28012905.648825012</v>
      </c>
      <c r="CZ10" s="114">
        <f t="shared" si="8"/>
        <v>30999883.001454547</v>
      </c>
      <c r="DA10" s="114">
        <f t="shared" si="8"/>
        <v>31016434.908234213</v>
      </c>
      <c r="DB10" s="114">
        <f t="shared" si="8"/>
        <v>34050212.260863721</v>
      </c>
      <c r="DC10" s="114">
        <f t="shared" si="8"/>
        <v>40101215.059343137</v>
      </c>
      <c r="DD10" s="114">
        <f t="shared" si="8"/>
        <v>46152217.857822515</v>
      </c>
      <c r="DE10" s="114">
        <f t="shared" si="8"/>
        <v>52203220.656301938</v>
      </c>
      <c r="DF10" s="114">
        <f>IF(DF9&lt;0,0,DF9*$K$6)</f>
        <v>22881511.030275963</v>
      </c>
      <c r="DG10" s="114">
        <f t="shared" ref="DG10:DQ10" si="9">IF(DG9&lt;0,0,DG9*$K$6)</f>
        <v>22899902.037808917</v>
      </c>
      <c r="DH10" s="114">
        <f t="shared" si="9"/>
        <v>26815588.871345602</v>
      </c>
      <c r="DI10" s="114">
        <f t="shared" si="9"/>
        <v>30731275.704882294</v>
      </c>
      <c r="DJ10" s="114">
        <f t="shared" si="9"/>
        <v>34646962.538418956</v>
      </c>
      <c r="DK10" s="114">
        <f t="shared" si="9"/>
        <v>38562649.371955641</v>
      </c>
      <c r="DL10" s="114">
        <f t="shared" si="9"/>
        <v>42426336.20549231</v>
      </c>
      <c r="DM10" s="114">
        <f t="shared" si="9"/>
        <v>42444727.213025279</v>
      </c>
      <c r="DN10" s="114">
        <f t="shared" si="9"/>
        <v>46360414.046561949</v>
      </c>
      <c r="DO10" s="114">
        <f t="shared" si="9"/>
        <v>54173396.706102386</v>
      </c>
      <c r="DP10" s="114">
        <f t="shared" si="9"/>
        <v>61986379.365642771</v>
      </c>
      <c r="DQ10" s="115">
        <f t="shared" si="9"/>
        <v>69799362.025183186</v>
      </c>
    </row>
    <row r="11" spans="1:121" s="7" customFormat="1" ht="18" customHeight="1" thickBot="1" x14ac:dyDescent="0.35">
      <c r="A11" s="184" t="s">
        <v>195</v>
      </c>
      <c r="B11" s="185">
        <v>0</v>
      </c>
      <c r="C11" s="185">
        <v>0</v>
      </c>
      <c r="D11" s="185">
        <v>0</v>
      </c>
      <c r="E11" s="185">
        <f>SUM(B10:D10)</f>
        <v>0</v>
      </c>
      <c r="F11" s="185">
        <v>0</v>
      </c>
      <c r="G11" s="185">
        <v>0</v>
      </c>
      <c r="H11" s="185">
        <v>0</v>
      </c>
      <c r="I11" s="185">
        <f t="shared" ref="I11" si="10">SUM(F10:H10)</f>
        <v>0</v>
      </c>
      <c r="J11" s="185">
        <v>0</v>
      </c>
      <c r="K11" s="185">
        <v>0</v>
      </c>
      <c r="L11" s="185">
        <v>0</v>
      </c>
      <c r="M11" s="185">
        <f t="shared" ref="M11" si="11">SUM(J10:L10)</f>
        <v>0</v>
      </c>
      <c r="N11" s="185">
        <v>0</v>
      </c>
      <c r="O11" s="185">
        <v>0</v>
      </c>
      <c r="P11" s="185">
        <v>0</v>
      </c>
      <c r="Q11" s="185">
        <f t="shared" ref="Q11" si="12">SUM(N10:P10)</f>
        <v>0</v>
      </c>
      <c r="R11" s="185">
        <v>0</v>
      </c>
      <c r="S11" s="185">
        <v>0</v>
      </c>
      <c r="T11" s="185">
        <v>0</v>
      </c>
      <c r="U11" s="185">
        <f t="shared" ref="U11" si="13">SUM(R10:T10)</f>
        <v>0</v>
      </c>
      <c r="V11" s="185">
        <v>0</v>
      </c>
      <c r="W11" s="185">
        <v>0</v>
      </c>
      <c r="X11" s="185">
        <v>0</v>
      </c>
      <c r="Y11" s="185">
        <f t="shared" ref="Y11" si="14">SUM(V10:X10)</f>
        <v>0</v>
      </c>
      <c r="Z11" s="185">
        <v>0</v>
      </c>
      <c r="AA11" s="185">
        <v>0</v>
      </c>
      <c r="AB11" s="185">
        <v>0</v>
      </c>
      <c r="AC11" s="185">
        <f t="shared" ref="AC11" si="15">SUM(Z10:AB10)</f>
        <v>0</v>
      </c>
      <c r="AD11" s="185">
        <v>0</v>
      </c>
      <c r="AE11" s="185">
        <v>0</v>
      </c>
      <c r="AF11" s="185">
        <v>0</v>
      </c>
      <c r="AG11" s="185">
        <f t="shared" ref="AG11" si="16">SUM(AD10:AF10)</f>
        <v>0</v>
      </c>
      <c r="AH11" s="185">
        <v>0</v>
      </c>
      <c r="AI11" s="185">
        <v>0</v>
      </c>
      <c r="AJ11" s="185">
        <v>0</v>
      </c>
      <c r="AK11" s="185">
        <f t="shared" ref="AK11" si="17">SUM(AH10:AJ10)</f>
        <v>0</v>
      </c>
      <c r="AL11" s="185">
        <v>0</v>
      </c>
      <c r="AM11" s="185">
        <v>0</v>
      </c>
      <c r="AN11" s="185">
        <v>0</v>
      </c>
      <c r="AO11" s="185">
        <f t="shared" ref="AO11" si="18">SUM(AL10:AN10)</f>
        <v>0</v>
      </c>
      <c r="AP11" s="185">
        <v>0</v>
      </c>
      <c r="AQ11" s="185">
        <v>0</v>
      </c>
      <c r="AR11" s="185">
        <v>0</v>
      </c>
      <c r="AS11" s="185">
        <f t="shared" ref="AS11" si="19">SUM(AP10:AR10)</f>
        <v>0</v>
      </c>
      <c r="AT11" s="185">
        <v>0</v>
      </c>
      <c r="AU11" s="185">
        <v>0</v>
      </c>
      <c r="AV11" s="185">
        <v>0</v>
      </c>
      <c r="AW11" s="185">
        <f t="shared" ref="AW11" si="20">SUM(AT10:AV10)</f>
        <v>0</v>
      </c>
      <c r="AX11" s="185">
        <v>0</v>
      </c>
      <c r="AY11" s="185">
        <v>0</v>
      </c>
      <c r="AZ11" s="185">
        <v>0</v>
      </c>
      <c r="BA11" s="185">
        <f t="shared" ref="BA11" si="21">SUM(AX10:AZ10)</f>
        <v>610647.03179976856</v>
      </c>
      <c r="BB11" s="185">
        <v>0</v>
      </c>
      <c r="BC11" s="185">
        <v>0</v>
      </c>
      <c r="BD11" s="185">
        <v>0</v>
      </c>
      <c r="BE11" s="185">
        <f t="shared" ref="BE11" si="22">SUM(BB10:BD10)</f>
        <v>10982228.065263271</v>
      </c>
      <c r="BF11" s="185">
        <v>0</v>
      </c>
      <c r="BG11" s="185">
        <v>0</v>
      </c>
      <c r="BH11" s="185">
        <v>0</v>
      </c>
      <c r="BI11" s="185">
        <f t="shared" ref="BI11" si="23">SUM(BF10:BH10)</f>
        <v>23158344.025081918</v>
      </c>
      <c r="BJ11" s="185">
        <v>0</v>
      </c>
      <c r="BK11" s="185">
        <v>0</v>
      </c>
      <c r="BL11" s="185">
        <v>0</v>
      </c>
      <c r="BM11" s="185">
        <f t="shared" ref="BM11" si="24">SUM(BJ10:BL10)</f>
        <v>9930705.2778389882</v>
      </c>
      <c r="BN11" s="185">
        <v>0</v>
      </c>
      <c r="BO11" s="185">
        <v>0</v>
      </c>
      <c r="BP11" s="185">
        <v>0</v>
      </c>
      <c r="BQ11" s="185">
        <f t="shared" ref="BQ11" si="25">SUM(BN10:BP10)</f>
        <v>24475859.480000004</v>
      </c>
      <c r="BR11" s="185">
        <v>0</v>
      </c>
      <c r="BS11" s="185">
        <v>0</v>
      </c>
      <c r="BT11" s="185">
        <v>0</v>
      </c>
      <c r="BU11" s="185">
        <f t="shared" ref="BU11" si="26">SUM(BR10:BT10)</f>
        <v>40998157.900847457</v>
      </c>
      <c r="BV11" s="185">
        <v>0</v>
      </c>
      <c r="BW11" s="185">
        <v>0</v>
      </c>
      <c r="BX11" s="185">
        <v>0</v>
      </c>
      <c r="BY11" s="185">
        <f t="shared" ref="BY11" si="27">SUM(BV10:BX10)</f>
        <v>20658061.495792449</v>
      </c>
      <c r="BZ11" s="185">
        <v>0</v>
      </c>
      <c r="CA11" s="185">
        <v>0</v>
      </c>
      <c r="CB11" s="185">
        <v>0</v>
      </c>
      <c r="CC11" s="185">
        <f t="shared" ref="CC11" si="28">SUM(BZ10:CB10)</f>
        <v>41037020.329908788</v>
      </c>
      <c r="CD11" s="185">
        <v>0</v>
      </c>
      <c r="CE11" s="185">
        <v>0</v>
      </c>
      <c r="CF11" s="185">
        <v>0</v>
      </c>
      <c r="CG11" s="185">
        <f t="shared" ref="CG11" si="29">SUM(CD10:CF10)</f>
        <v>63210762.786849245</v>
      </c>
      <c r="CH11" s="185">
        <v>0</v>
      </c>
      <c r="CI11" s="185">
        <v>0</v>
      </c>
      <c r="CJ11" s="185">
        <v>0</v>
      </c>
      <c r="CK11" s="185">
        <f t="shared" ref="CK11" si="30">SUM(CH10:CJ10)</f>
        <v>33556286.386283182</v>
      </c>
      <c r="CL11" s="185">
        <v>0</v>
      </c>
      <c r="CM11" s="185">
        <v>0</v>
      </c>
      <c r="CN11" s="185">
        <v>0</v>
      </c>
      <c r="CO11" s="185">
        <f t="shared" ref="CO11" si="31">SUM(CL10:CN10)</f>
        <v>59156751.922136173</v>
      </c>
      <c r="CP11" s="185">
        <v>0</v>
      </c>
      <c r="CQ11" s="185">
        <v>0</v>
      </c>
      <c r="CR11" s="185">
        <v>0</v>
      </c>
      <c r="CS11" s="185">
        <f t="shared" ref="CS11" si="32">SUM(CP10:CR10)</f>
        <v>87393977.036749348</v>
      </c>
      <c r="CT11" s="185">
        <v>0</v>
      </c>
      <c r="CU11" s="185">
        <v>0</v>
      </c>
      <c r="CV11" s="185">
        <v>0</v>
      </c>
      <c r="CW11" s="185">
        <f t="shared" ref="CW11" si="33">SUM(CT10:CV10)</f>
        <v>49425984.92348247</v>
      </c>
      <c r="CX11" s="185">
        <v>0</v>
      </c>
      <c r="CY11" s="185">
        <v>0</v>
      </c>
      <c r="CZ11" s="185">
        <v>0</v>
      </c>
      <c r="DA11" s="185">
        <f t="shared" ref="DA11" si="34">SUM(CX10:CZ10)</f>
        <v>83991916.946475044</v>
      </c>
      <c r="DB11" s="185">
        <v>0</v>
      </c>
      <c r="DC11" s="185">
        <v>0</v>
      </c>
      <c r="DD11" s="185">
        <v>0</v>
      </c>
      <c r="DE11" s="185">
        <f t="shared" ref="DE11" si="35">SUM(DB10:DD10)</f>
        <v>120303645.17802936</v>
      </c>
      <c r="DF11" s="185">
        <v>0</v>
      </c>
      <c r="DG11" s="185">
        <v>0</v>
      </c>
      <c r="DH11" s="185">
        <v>0</v>
      </c>
      <c r="DI11" s="185">
        <f t="shared" ref="DI11" si="36">SUM(DF10:DH10)</f>
        <v>72597001.939430475</v>
      </c>
      <c r="DJ11" s="185">
        <v>0</v>
      </c>
      <c r="DK11" s="185">
        <v>0</v>
      </c>
      <c r="DL11" s="185">
        <v>0</v>
      </c>
      <c r="DM11" s="185">
        <f t="shared" ref="DM11" si="37">SUM(DJ10:DL10)</f>
        <v>115635948.1158669</v>
      </c>
      <c r="DN11" s="185">
        <v>0</v>
      </c>
      <c r="DO11" s="185">
        <v>0</v>
      </c>
      <c r="DP11" s="185">
        <v>0</v>
      </c>
      <c r="DQ11" s="186">
        <f t="shared" ref="DQ11" si="38">SUM(DN10:DP10)</f>
        <v>162520190.11830711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5" sqref="G5"/>
    </sheetView>
  </sheetViews>
  <sheetFormatPr defaultColWidth="8.88671875" defaultRowHeight="18" customHeight="1" x14ac:dyDescent="0.3"/>
  <cols>
    <col min="1" max="1" width="32.44140625" style="4" customWidth="1"/>
    <col min="2" max="121" width="12.6640625" style="4" customWidth="1"/>
    <col min="122" max="16384" width="8.88671875" style="4"/>
  </cols>
  <sheetData>
    <row r="1" spans="1:121" ht="18" customHeight="1" x14ac:dyDescent="0.3">
      <c r="A1" s="36" t="s">
        <v>0</v>
      </c>
    </row>
    <row r="3" spans="1:121" ht="18" customHeight="1" x14ac:dyDescent="0.3">
      <c r="A3" s="37" t="s">
        <v>196</v>
      </c>
    </row>
    <row r="4" spans="1:121" ht="18" customHeight="1" thickBot="1" x14ac:dyDescent="0.35">
      <c r="A4" s="7"/>
    </row>
    <row r="5" spans="1:121" ht="18" customHeight="1" thickBot="1" x14ac:dyDescent="0.35">
      <c r="A5" s="40" t="s">
        <v>197</v>
      </c>
      <c r="B5" s="2" t="s">
        <v>201</v>
      </c>
      <c r="C5" s="2" t="s">
        <v>202</v>
      </c>
      <c r="D5" s="2" t="s">
        <v>203</v>
      </c>
      <c r="E5" s="3" t="s">
        <v>204</v>
      </c>
    </row>
    <row r="6" spans="1:121" s="7" customFormat="1" ht="18" customHeight="1" x14ac:dyDescent="0.3">
      <c r="A6" s="113" t="s">
        <v>198</v>
      </c>
      <c r="B6" s="114">
        <f>Свод!N6</f>
        <v>50000000</v>
      </c>
      <c r="C6" s="190">
        <f>Свод!O6</f>
        <v>42064</v>
      </c>
      <c r="D6" s="192">
        <f>Свод!P6</f>
        <v>96</v>
      </c>
      <c r="E6" s="194">
        <f>Свод!Q6</f>
        <v>0.155</v>
      </c>
      <c r="F6" s="4"/>
      <c r="G6" s="4"/>
      <c r="H6" s="4"/>
      <c r="I6" s="4"/>
      <c r="J6" s="4"/>
      <c r="K6" s="4"/>
    </row>
    <row r="7" spans="1:121" s="7" customFormat="1" ht="18" customHeight="1" x14ac:dyDescent="0.3">
      <c r="A7" s="113" t="s">
        <v>199</v>
      </c>
      <c r="B7" s="114">
        <f>Свод!N7</f>
        <v>200000000</v>
      </c>
      <c r="C7" s="190">
        <f>Свод!O7</f>
        <v>42309</v>
      </c>
      <c r="D7" s="192">
        <f>Свод!P7</f>
        <v>48</v>
      </c>
      <c r="E7" s="194">
        <f>Свод!Q7</f>
        <v>0.18</v>
      </c>
      <c r="F7" s="4"/>
      <c r="G7" s="4"/>
      <c r="H7" s="4"/>
      <c r="I7" s="4"/>
      <c r="J7" s="4"/>
      <c r="K7" s="4"/>
    </row>
    <row r="8" spans="1:121" ht="18" customHeight="1" thickBot="1" x14ac:dyDescent="0.35">
      <c r="A8" s="111" t="s">
        <v>200</v>
      </c>
      <c r="B8" s="112">
        <f>Свод!N8</f>
        <v>250000000</v>
      </c>
      <c r="C8" s="191">
        <f>Свод!O8</f>
        <v>43040</v>
      </c>
      <c r="D8" s="193">
        <f>Свод!P8</f>
        <v>96</v>
      </c>
      <c r="E8" s="195">
        <f>Свод!Q8</f>
        <v>0.125</v>
      </c>
    </row>
    <row r="10" spans="1:121" ht="18" customHeight="1" thickBot="1" x14ac:dyDescent="0.35"/>
    <row r="11" spans="1:121" ht="18" customHeight="1" thickBot="1" x14ac:dyDescent="0.35">
      <c r="A11" s="1" t="s">
        <v>205</v>
      </c>
      <c r="B11" s="31">
        <v>42005</v>
      </c>
      <c r="C11" s="31">
        <v>42036</v>
      </c>
      <c r="D11" s="31">
        <v>42064</v>
      </c>
      <c r="E11" s="31">
        <v>42095</v>
      </c>
      <c r="F11" s="31">
        <v>42125</v>
      </c>
      <c r="G11" s="31">
        <v>42156</v>
      </c>
      <c r="H11" s="31">
        <v>42186</v>
      </c>
      <c r="I11" s="31">
        <v>42217</v>
      </c>
      <c r="J11" s="31">
        <v>42248</v>
      </c>
      <c r="K11" s="31">
        <v>42278</v>
      </c>
      <c r="L11" s="31">
        <v>42309</v>
      </c>
      <c r="M11" s="31">
        <v>42339</v>
      </c>
      <c r="N11" s="31">
        <v>42370</v>
      </c>
      <c r="O11" s="31">
        <v>42401</v>
      </c>
      <c r="P11" s="31">
        <v>42430</v>
      </c>
      <c r="Q11" s="31">
        <v>42461</v>
      </c>
      <c r="R11" s="31">
        <v>42491</v>
      </c>
      <c r="S11" s="31">
        <v>42522</v>
      </c>
      <c r="T11" s="31">
        <v>42552</v>
      </c>
      <c r="U11" s="31">
        <v>42583</v>
      </c>
      <c r="V11" s="31">
        <v>42614</v>
      </c>
      <c r="W11" s="31">
        <v>42644</v>
      </c>
      <c r="X11" s="31">
        <v>42675</v>
      </c>
      <c r="Y11" s="31">
        <v>42705</v>
      </c>
      <c r="Z11" s="31">
        <v>42736</v>
      </c>
      <c r="AA11" s="31">
        <v>42767</v>
      </c>
      <c r="AB11" s="31">
        <v>42795</v>
      </c>
      <c r="AC11" s="31">
        <v>42826</v>
      </c>
      <c r="AD11" s="31">
        <v>42856</v>
      </c>
      <c r="AE11" s="31">
        <v>42887</v>
      </c>
      <c r="AF11" s="31">
        <v>42917</v>
      </c>
      <c r="AG11" s="31">
        <v>42948</v>
      </c>
      <c r="AH11" s="31">
        <v>42979</v>
      </c>
      <c r="AI11" s="31">
        <v>43009</v>
      </c>
      <c r="AJ11" s="31">
        <v>43040</v>
      </c>
      <c r="AK11" s="31">
        <v>43070</v>
      </c>
      <c r="AL11" s="31">
        <v>43101</v>
      </c>
      <c r="AM11" s="31">
        <v>43132</v>
      </c>
      <c r="AN11" s="31">
        <v>43160</v>
      </c>
      <c r="AO11" s="31">
        <v>43191</v>
      </c>
      <c r="AP11" s="31">
        <v>43221</v>
      </c>
      <c r="AQ11" s="31">
        <v>43252</v>
      </c>
      <c r="AR11" s="31">
        <v>43282</v>
      </c>
      <c r="AS11" s="31">
        <v>43313</v>
      </c>
      <c r="AT11" s="31">
        <v>43344</v>
      </c>
      <c r="AU11" s="31">
        <v>43374</v>
      </c>
      <c r="AV11" s="31">
        <v>43405</v>
      </c>
      <c r="AW11" s="31">
        <v>43435</v>
      </c>
      <c r="AX11" s="31">
        <v>43466</v>
      </c>
      <c r="AY11" s="31">
        <v>43497</v>
      </c>
      <c r="AZ11" s="31">
        <v>43525</v>
      </c>
      <c r="BA11" s="31">
        <v>43556</v>
      </c>
      <c r="BB11" s="31">
        <v>43586</v>
      </c>
      <c r="BC11" s="31">
        <v>43617</v>
      </c>
      <c r="BD11" s="31">
        <v>43647</v>
      </c>
      <c r="BE11" s="31">
        <v>43678</v>
      </c>
      <c r="BF11" s="31">
        <v>43709</v>
      </c>
      <c r="BG11" s="31">
        <v>43739</v>
      </c>
      <c r="BH11" s="31">
        <v>43770</v>
      </c>
      <c r="BI11" s="31">
        <v>43800</v>
      </c>
      <c r="BJ11" s="31">
        <v>43831</v>
      </c>
      <c r="BK11" s="31">
        <v>43862</v>
      </c>
      <c r="BL11" s="31">
        <v>43891</v>
      </c>
      <c r="BM11" s="31">
        <v>43922</v>
      </c>
      <c r="BN11" s="31">
        <v>43952</v>
      </c>
      <c r="BO11" s="31">
        <v>43983</v>
      </c>
      <c r="BP11" s="31">
        <v>44013</v>
      </c>
      <c r="BQ11" s="31">
        <v>44044</v>
      </c>
      <c r="BR11" s="31">
        <v>44075</v>
      </c>
      <c r="BS11" s="31">
        <v>44105</v>
      </c>
      <c r="BT11" s="31">
        <v>44136</v>
      </c>
      <c r="BU11" s="31">
        <v>44166</v>
      </c>
      <c r="BV11" s="31">
        <v>44197</v>
      </c>
      <c r="BW11" s="31">
        <v>44228</v>
      </c>
      <c r="BX11" s="31">
        <v>44256</v>
      </c>
      <c r="BY11" s="31">
        <v>44287</v>
      </c>
      <c r="BZ11" s="31">
        <v>44317</v>
      </c>
      <c r="CA11" s="31">
        <v>44348</v>
      </c>
      <c r="CB11" s="31">
        <v>44378</v>
      </c>
      <c r="CC11" s="31">
        <v>44409</v>
      </c>
      <c r="CD11" s="31">
        <v>44440</v>
      </c>
      <c r="CE11" s="31">
        <v>44470</v>
      </c>
      <c r="CF11" s="31">
        <v>44501</v>
      </c>
      <c r="CG11" s="31">
        <v>44531</v>
      </c>
      <c r="CH11" s="31">
        <v>44562</v>
      </c>
      <c r="CI11" s="31">
        <v>44593</v>
      </c>
      <c r="CJ11" s="31">
        <v>44621</v>
      </c>
      <c r="CK11" s="31">
        <v>44652</v>
      </c>
      <c r="CL11" s="31">
        <v>44682</v>
      </c>
      <c r="CM11" s="31">
        <v>44713</v>
      </c>
      <c r="CN11" s="31">
        <v>44743</v>
      </c>
      <c r="CO11" s="31">
        <v>44774</v>
      </c>
      <c r="CP11" s="31">
        <v>44805</v>
      </c>
      <c r="CQ11" s="31">
        <v>44835</v>
      </c>
      <c r="CR11" s="31">
        <v>44866</v>
      </c>
      <c r="CS11" s="31">
        <v>44896</v>
      </c>
      <c r="CT11" s="31">
        <v>44927</v>
      </c>
      <c r="CU11" s="31">
        <v>44958</v>
      </c>
      <c r="CV11" s="31">
        <v>44986</v>
      </c>
      <c r="CW11" s="31">
        <v>45017</v>
      </c>
      <c r="CX11" s="31">
        <v>45047</v>
      </c>
      <c r="CY11" s="31">
        <v>45078</v>
      </c>
      <c r="CZ11" s="31">
        <v>45108</v>
      </c>
      <c r="DA11" s="31">
        <v>45139</v>
      </c>
      <c r="DB11" s="31">
        <v>45170</v>
      </c>
      <c r="DC11" s="31">
        <v>45200</v>
      </c>
      <c r="DD11" s="31">
        <v>45231</v>
      </c>
      <c r="DE11" s="31">
        <v>45261</v>
      </c>
      <c r="DF11" s="31">
        <v>45292</v>
      </c>
      <c r="DG11" s="31">
        <v>45323</v>
      </c>
      <c r="DH11" s="31">
        <v>45352</v>
      </c>
      <c r="DI11" s="31">
        <v>45383</v>
      </c>
      <c r="DJ11" s="31">
        <v>45413</v>
      </c>
      <c r="DK11" s="31">
        <v>45444</v>
      </c>
      <c r="DL11" s="31">
        <v>45474</v>
      </c>
      <c r="DM11" s="31">
        <v>45505</v>
      </c>
      <c r="DN11" s="31">
        <v>45536</v>
      </c>
      <c r="DO11" s="31">
        <v>45566</v>
      </c>
      <c r="DP11" s="31">
        <v>45597</v>
      </c>
      <c r="DQ11" s="32">
        <v>45627</v>
      </c>
    </row>
    <row r="12" spans="1:121" s="7" customFormat="1" ht="18" customHeight="1" thickBot="1" x14ac:dyDescent="0.35">
      <c r="A12" s="137" t="s">
        <v>206</v>
      </c>
      <c r="B12" s="139">
        <f>SUM(B13:B15)</f>
        <v>0</v>
      </c>
      <c r="C12" s="139">
        <f t="shared" ref="C12:BN12" si="0">SUM(C13:C15)</f>
        <v>0</v>
      </c>
      <c r="D12" s="139">
        <f t="shared" si="0"/>
        <v>50000000</v>
      </c>
      <c r="E12" s="139">
        <f t="shared" si="0"/>
        <v>0</v>
      </c>
      <c r="F12" s="139">
        <f t="shared" si="0"/>
        <v>0</v>
      </c>
      <c r="G12" s="139">
        <f t="shared" si="0"/>
        <v>0</v>
      </c>
      <c r="H12" s="139">
        <f t="shared" si="0"/>
        <v>0</v>
      </c>
      <c r="I12" s="139">
        <f t="shared" si="0"/>
        <v>0</v>
      </c>
      <c r="J12" s="139">
        <f t="shared" si="0"/>
        <v>0</v>
      </c>
      <c r="K12" s="139">
        <f t="shared" si="0"/>
        <v>0</v>
      </c>
      <c r="L12" s="139">
        <f t="shared" si="0"/>
        <v>200000000</v>
      </c>
      <c r="M12" s="139">
        <f t="shared" si="0"/>
        <v>0</v>
      </c>
      <c r="N12" s="139">
        <f t="shared" si="0"/>
        <v>0</v>
      </c>
      <c r="O12" s="139">
        <f t="shared" si="0"/>
        <v>0</v>
      </c>
      <c r="P12" s="139">
        <f t="shared" si="0"/>
        <v>0</v>
      </c>
      <c r="Q12" s="139">
        <f t="shared" si="0"/>
        <v>0</v>
      </c>
      <c r="R12" s="139">
        <f t="shared" si="0"/>
        <v>0</v>
      </c>
      <c r="S12" s="139">
        <f t="shared" si="0"/>
        <v>0</v>
      </c>
      <c r="T12" s="139">
        <f t="shared" si="0"/>
        <v>0</v>
      </c>
      <c r="U12" s="139">
        <f t="shared" si="0"/>
        <v>0</v>
      </c>
      <c r="V12" s="139">
        <f t="shared" si="0"/>
        <v>0</v>
      </c>
      <c r="W12" s="139">
        <f t="shared" si="0"/>
        <v>0</v>
      </c>
      <c r="X12" s="139">
        <f t="shared" si="0"/>
        <v>0</v>
      </c>
      <c r="Y12" s="139">
        <f t="shared" si="0"/>
        <v>0</v>
      </c>
      <c r="Z12" s="139">
        <f t="shared" si="0"/>
        <v>0</v>
      </c>
      <c r="AA12" s="139">
        <f t="shared" si="0"/>
        <v>0</v>
      </c>
      <c r="AB12" s="139">
        <f t="shared" si="0"/>
        <v>0</v>
      </c>
      <c r="AC12" s="139">
        <f t="shared" si="0"/>
        <v>0</v>
      </c>
      <c r="AD12" s="139">
        <f t="shared" si="0"/>
        <v>0</v>
      </c>
      <c r="AE12" s="139">
        <f t="shared" si="0"/>
        <v>0</v>
      </c>
      <c r="AF12" s="139">
        <f t="shared" si="0"/>
        <v>0</v>
      </c>
      <c r="AG12" s="139">
        <f t="shared" si="0"/>
        <v>0</v>
      </c>
      <c r="AH12" s="139">
        <f t="shared" si="0"/>
        <v>0</v>
      </c>
      <c r="AI12" s="139">
        <f t="shared" si="0"/>
        <v>0</v>
      </c>
      <c r="AJ12" s="139">
        <f t="shared" si="0"/>
        <v>250000000</v>
      </c>
      <c r="AK12" s="139">
        <f t="shared" si="0"/>
        <v>0</v>
      </c>
      <c r="AL12" s="139">
        <f t="shared" si="0"/>
        <v>0</v>
      </c>
      <c r="AM12" s="139">
        <f t="shared" si="0"/>
        <v>0</v>
      </c>
      <c r="AN12" s="139">
        <f t="shared" si="0"/>
        <v>0</v>
      </c>
      <c r="AO12" s="139">
        <f t="shared" si="0"/>
        <v>0</v>
      </c>
      <c r="AP12" s="139">
        <f t="shared" si="0"/>
        <v>0</v>
      </c>
      <c r="AQ12" s="139">
        <f t="shared" si="0"/>
        <v>0</v>
      </c>
      <c r="AR12" s="139">
        <f t="shared" si="0"/>
        <v>0</v>
      </c>
      <c r="AS12" s="139">
        <f t="shared" si="0"/>
        <v>0</v>
      </c>
      <c r="AT12" s="139">
        <f t="shared" si="0"/>
        <v>0</v>
      </c>
      <c r="AU12" s="139">
        <f t="shared" si="0"/>
        <v>0</v>
      </c>
      <c r="AV12" s="139">
        <f t="shared" si="0"/>
        <v>0</v>
      </c>
      <c r="AW12" s="139">
        <f t="shared" si="0"/>
        <v>0</v>
      </c>
      <c r="AX12" s="139">
        <f t="shared" si="0"/>
        <v>0</v>
      </c>
      <c r="AY12" s="139">
        <f t="shared" si="0"/>
        <v>0</v>
      </c>
      <c r="AZ12" s="139">
        <f t="shared" si="0"/>
        <v>0</v>
      </c>
      <c r="BA12" s="139">
        <f t="shared" si="0"/>
        <v>0</v>
      </c>
      <c r="BB12" s="139">
        <f t="shared" si="0"/>
        <v>0</v>
      </c>
      <c r="BC12" s="139">
        <f t="shared" si="0"/>
        <v>0</v>
      </c>
      <c r="BD12" s="139">
        <f t="shared" si="0"/>
        <v>0</v>
      </c>
      <c r="BE12" s="139">
        <f t="shared" si="0"/>
        <v>0</v>
      </c>
      <c r="BF12" s="139">
        <f t="shared" si="0"/>
        <v>0</v>
      </c>
      <c r="BG12" s="139">
        <f t="shared" si="0"/>
        <v>0</v>
      </c>
      <c r="BH12" s="139">
        <f t="shared" si="0"/>
        <v>0</v>
      </c>
      <c r="BI12" s="139">
        <f t="shared" si="0"/>
        <v>0</v>
      </c>
      <c r="BJ12" s="139">
        <f t="shared" si="0"/>
        <v>0</v>
      </c>
      <c r="BK12" s="139">
        <f t="shared" si="0"/>
        <v>0</v>
      </c>
      <c r="BL12" s="139">
        <f t="shared" si="0"/>
        <v>0</v>
      </c>
      <c r="BM12" s="139">
        <f t="shared" si="0"/>
        <v>0</v>
      </c>
      <c r="BN12" s="139">
        <f t="shared" si="0"/>
        <v>0</v>
      </c>
      <c r="BO12" s="139">
        <f t="shared" ref="BO12:DQ12" si="1">SUM(BO13:BO15)</f>
        <v>0</v>
      </c>
      <c r="BP12" s="139">
        <f t="shared" si="1"/>
        <v>0</v>
      </c>
      <c r="BQ12" s="139">
        <f t="shared" si="1"/>
        <v>0</v>
      </c>
      <c r="BR12" s="139">
        <f t="shared" si="1"/>
        <v>0</v>
      </c>
      <c r="BS12" s="139">
        <f t="shared" si="1"/>
        <v>0</v>
      </c>
      <c r="BT12" s="139">
        <f t="shared" si="1"/>
        <v>0</v>
      </c>
      <c r="BU12" s="139">
        <f t="shared" si="1"/>
        <v>0</v>
      </c>
      <c r="BV12" s="139">
        <f t="shared" si="1"/>
        <v>0</v>
      </c>
      <c r="BW12" s="139">
        <f t="shared" si="1"/>
        <v>0</v>
      </c>
      <c r="BX12" s="139">
        <f t="shared" si="1"/>
        <v>0</v>
      </c>
      <c r="BY12" s="139">
        <f t="shared" si="1"/>
        <v>0</v>
      </c>
      <c r="BZ12" s="139">
        <f t="shared" si="1"/>
        <v>0</v>
      </c>
      <c r="CA12" s="139">
        <f t="shared" si="1"/>
        <v>0</v>
      </c>
      <c r="CB12" s="139">
        <f t="shared" si="1"/>
        <v>0</v>
      </c>
      <c r="CC12" s="139">
        <f t="shared" si="1"/>
        <v>0</v>
      </c>
      <c r="CD12" s="139">
        <f t="shared" si="1"/>
        <v>0</v>
      </c>
      <c r="CE12" s="139">
        <f t="shared" si="1"/>
        <v>0</v>
      </c>
      <c r="CF12" s="139">
        <f t="shared" si="1"/>
        <v>0</v>
      </c>
      <c r="CG12" s="139">
        <f t="shared" si="1"/>
        <v>0</v>
      </c>
      <c r="CH12" s="139">
        <f t="shared" si="1"/>
        <v>0</v>
      </c>
      <c r="CI12" s="139">
        <f t="shared" si="1"/>
        <v>0</v>
      </c>
      <c r="CJ12" s="139">
        <f t="shared" si="1"/>
        <v>0</v>
      </c>
      <c r="CK12" s="139">
        <f t="shared" si="1"/>
        <v>0</v>
      </c>
      <c r="CL12" s="139">
        <f t="shared" si="1"/>
        <v>0</v>
      </c>
      <c r="CM12" s="139">
        <f t="shared" si="1"/>
        <v>0</v>
      </c>
      <c r="CN12" s="139">
        <f t="shared" si="1"/>
        <v>0</v>
      </c>
      <c r="CO12" s="139">
        <f t="shared" si="1"/>
        <v>0</v>
      </c>
      <c r="CP12" s="139">
        <f t="shared" si="1"/>
        <v>0</v>
      </c>
      <c r="CQ12" s="139">
        <f t="shared" si="1"/>
        <v>0</v>
      </c>
      <c r="CR12" s="139">
        <f t="shared" si="1"/>
        <v>0</v>
      </c>
      <c r="CS12" s="139">
        <f t="shared" si="1"/>
        <v>0</v>
      </c>
      <c r="CT12" s="139">
        <f t="shared" si="1"/>
        <v>0</v>
      </c>
      <c r="CU12" s="139">
        <f t="shared" si="1"/>
        <v>0</v>
      </c>
      <c r="CV12" s="139">
        <f t="shared" si="1"/>
        <v>0</v>
      </c>
      <c r="CW12" s="139">
        <f t="shared" si="1"/>
        <v>0</v>
      </c>
      <c r="CX12" s="139">
        <f t="shared" si="1"/>
        <v>0</v>
      </c>
      <c r="CY12" s="139">
        <f t="shared" si="1"/>
        <v>0</v>
      </c>
      <c r="CZ12" s="139">
        <f t="shared" si="1"/>
        <v>0</v>
      </c>
      <c r="DA12" s="139">
        <f t="shared" si="1"/>
        <v>0</v>
      </c>
      <c r="DB12" s="139">
        <f t="shared" si="1"/>
        <v>0</v>
      </c>
      <c r="DC12" s="139">
        <f t="shared" si="1"/>
        <v>0</v>
      </c>
      <c r="DD12" s="139">
        <f t="shared" si="1"/>
        <v>0</v>
      </c>
      <c r="DE12" s="139">
        <f t="shared" si="1"/>
        <v>0</v>
      </c>
      <c r="DF12" s="139">
        <f t="shared" si="1"/>
        <v>0</v>
      </c>
      <c r="DG12" s="139">
        <f t="shared" si="1"/>
        <v>0</v>
      </c>
      <c r="DH12" s="139">
        <f t="shared" si="1"/>
        <v>0</v>
      </c>
      <c r="DI12" s="139">
        <f t="shared" si="1"/>
        <v>0</v>
      </c>
      <c r="DJ12" s="139">
        <f t="shared" si="1"/>
        <v>0</v>
      </c>
      <c r="DK12" s="139">
        <f t="shared" si="1"/>
        <v>0</v>
      </c>
      <c r="DL12" s="139">
        <f t="shared" si="1"/>
        <v>0</v>
      </c>
      <c r="DM12" s="139">
        <f t="shared" si="1"/>
        <v>0</v>
      </c>
      <c r="DN12" s="139">
        <f t="shared" si="1"/>
        <v>0</v>
      </c>
      <c r="DO12" s="139">
        <f t="shared" si="1"/>
        <v>0</v>
      </c>
      <c r="DP12" s="139">
        <f t="shared" si="1"/>
        <v>0</v>
      </c>
      <c r="DQ12" s="140">
        <f t="shared" si="1"/>
        <v>0</v>
      </c>
    </row>
    <row r="13" spans="1:121" ht="18" customHeight="1" x14ac:dyDescent="0.3">
      <c r="A13" s="113" t="s">
        <v>198</v>
      </c>
      <c r="B13" s="114">
        <f>IF(B$11=$C6,$B6,0)</f>
        <v>0</v>
      </c>
      <c r="C13" s="114">
        <f t="shared" ref="C13:BN13" si="2">IF(C$11=$C6,$B6,0)</f>
        <v>0</v>
      </c>
      <c r="D13" s="114">
        <f t="shared" si="2"/>
        <v>50000000</v>
      </c>
      <c r="E13" s="114">
        <f t="shared" si="2"/>
        <v>0</v>
      </c>
      <c r="F13" s="114">
        <f t="shared" si="2"/>
        <v>0</v>
      </c>
      <c r="G13" s="114">
        <f t="shared" si="2"/>
        <v>0</v>
      </c>
      <c r="H13" s="114">
        <f t="shared" si="2"/>
        <v>0</v>
      </c>
      <c r="I13" s="114">
        <f t="shared" si="2"/>
        <v>0</v>
      </c>
      <c r="J13" s="114">
        <f t="shared" si="2"/>
        <v>0</v>
      </c>
      <c r="K13" s="114">
        <f t="shared" si="2"/>
        <v>0</v>
      </c>
      <c r="L13" s="114">
        <f t="shared" si="2"/>
        <v>0</v>
      </c>
      <c r="M13" s="114">
        <f t="shared" si="2"/>
        <v>0</v>
      </c>
      <c r="N13" s="114">
        <f t="shared" si="2"/>
        <v>0</v>
      </c>
      <c r="O13" s="114">
        <f t="shared" si="2"/>
        <v>0</v>
      </c>
      <c r="P13" s="114">
        <f t="shared" si="2"/>
        <v>0</v>
      </c>
      <c r="Q13" s="114">
        <f t="shared" si="2"/>
        <v>0</v>
      </c>
      <c r="R13" s="114">
        <f t="shared" si="2"/>
        <v>0</v>
      </c>
      <c r="S13" s="114">
        <f t="shared" si="2"/>
        <v>0</v>
      </c>
      <c r="T13" s="114">
        <f t="shared" si="2"/>
        <v>0</v>
      </c>
      <c r="U13" s="114">
        <f t="shared" si="2"/>
        <v>0</v>
      </c>
      <c r="V13" s="114">
        <f t="shared" si="2"/>
        <v>0</v>
      </c>
      <c r="W13" s="114">
        <f t="shared" si="2"/>
        <v>0</v>
      </c>
      <c r="X13" s="114">
        <f t="shared" si="2"/>
        <v>0</v>
      </c>
      <c r="Y13" s="114">
        <f t="shared" si="2"/>
        <v>0</v>
      </c>
      <c r="Z13" s="114">
        <f t="shared" si="2"/>
        <v>0</v>
      </c>
      <c r="AA13" s="114">
        <f t="shared" si="2"/>
        <v>0</v>
      </c>
      <c r="AB13" s="114">
        <f t="shared" si="2"/>
        <v>0</v>
      </c>
      <c r="AC13" s="114">
        <f t="shared" si="2"/>
        <v>0</v>
      </c>
      <c r="AD13" s="114">
        <f t="shared" si="2"/>
        <v>0</v>
      </c>
      <c r="AE13" s="114">
        <f t="shared" si="2"/>
        <v>0</v>
      </c>
      <c r="AF13" s="114">
        <f t="shared" si="2"/>
        <v>0</v>
      </c>
      <c r="AG13" s="114">
        <f t="shared" si="2"/>
        <v>0</v>
      </c>
      <c r="AH13" s="114">
        <f t="shared" si="2"/>
        <v>0</v>
      </c>
      <c r="AI13" s="114">
        <f t="shared" si="2"/>
        <v>0</v>
      </c>
      <c r="AJ13" s="114">
        <f t="shared" si="2"/>
        <v>0</v>
      </c>
      <c r="AK13" s="114">
        <f t="shared" si="2"/>
        <v>0</v>
      </c>
      <c r="AL13" s="114">
        <f t="shared" si="2"/>
        <v>0</v>
      </c>
      <c r="AM13" s="114">
        <f t="shared" si="2"/>
        <v>0</v>
      </c>
      <c r="AN13" s="114">
        <f t="shared" si="2"/>
        <v>0</v>
      </c>
      <c r="AO13" s="114">
        <f t="shared" si="2"/>
        <v>0</v>
      </c>
      <c r="AP13" s="114">
        <f t="shared" si="2"/>
        <v>0</v>
      </c>
      <c r="AQ13" s="114">
        <f t="shared" si="2"/>
        <v>0</v>
      </c>
      <c r="AR13" s="114">
        <f t="shared" si="2"/>
        <v>0</v>
      </c>
      <c r="AS13" s="114">
        <f t="shared" si="2"/>
        <v>0</v>
      </c>
      <c r="AT13" s="114">
        <f t="shared" si="2"/>
        <v>0</v>
      </c>
      <c r="AU13" s="114">
        <f t="shared" si="2"/>
        <v>0</v>
      </c>
      <c r="AV13" s="114">
        <f t="shared" si="2"/>
        <v>0</v>
      </c>
      <c r="AW13" s="114">
        <f t="shared" si="2"/>
        <v>0</v>
      </c>
      <c r="AX13" s="114">
        <f t="shared" si="2"/>
        <v>0</v>
      </c>
      <c r="AY13" s="114">
        <f t="shared" si="2"/>
        <v>0</v>
      </c>
      <c r="AZ13" s="114">
        <f t="shared" si="2"/>
        <v>0</v>
      </c>
      <c r="BA13" s="114">
        <f t="shared" si="2"/>
        <v>0</v>
      </c>
      <c r="BB13" s="114">
        <f t="shared" si="2"/>
        <v>0</v>
      </c>
      <c r="BC13" s="114">
        <f t="shared" si="2"/>
        <v>0</v>
      </c>
      <c r="BD13" s="114">
        <f t="shared" si="2"/>
        <v>0</v>
      </c>
      <c r="BE13" s="114">
        <f t="shared" si="2"/>
        <v>0</v>
      </c>
      <c r="BF13" s="114">
        <f t="shared" si="2"/>
        <v>0</v>
      </c>
      <c r="BG13" s="114">
        <f t="shared" si="2"/>
        <v>0</v>
      </c>
      <c r="BH13" s="114">
        <f t="shared" si="2"/>
        <v>0</v>
      </c>
      <c r="BI13" s="114">
        <f t="shared" si="2"/>
        <v>0</v>
      </c>
      <c r="BJ13" s="114">
        <f t="shared" si="2"/>
        <v>0</v>
      </c>
      <c r="BK13" s="114">
        <f t="shared" si="2"/>
        <v>0</v>
      </c>
      <c r="BL13" s="114">
        <f t="shared" si="2"/>
        <v>0</v>
      </c>
      <c r="BM13" s="114">
        <f t="shared" si="2"/>
        <v>0</v>
      </c>
      <c r="BN13" s="114">
        <f t="shared" si="2"/>
        <v>0</v>
      </c>
      <c r="BO13" s="114">
        <f t="shared" ref="BO13:DQ13" si="3">IF(BO$11=$C6,$B6,0)</f>
        <v>0</v>
      </c>
      <c r="BP13" s="114">
        <f t="shared" si="3"/>
        <v>0</v>
      </c>
      <c r="BQ13" s="114">
        <f t="shared" si="3"/>
        <v>0</v>
      </c>
      <c r="BR13" s="114">
        <f t="shared" si="3"/>
        <v>0</v>
      </c>
      <c r="BS13" s="114">
        <f t="shared" si="3"/>
        <v>0</v>
      </c>
      <c r="BT13" s="114">
        <f t="shared" si="3"/>
        <v>0</v>
      </c>
      <c r="BU13" s="114">
        <f t="shared" si="3"/>
        <v>0</v>
      </c>
      <c r="BV13" s="114">
        <f t="shared" si="3"/>
        <v>0</v>
      </c>
      <c r="BW13" s="114">
        <f t="shared" si="3"/>
        <v>0</v>
      </c>
      <c r="BX13" s="114">
        <f t="shared" si="3"/>
        <v>0</v>
      </c>
      <c r="BY13" s="114">
        <f t="shared" si="3"/>
        <v>0</v>
      </c>
      <c r="BZ13" s="114">
        <f t="shared" si="3"/>
        <v>0</v>
      </c>
      <c r="CA13" s="114">
        <f t="shared" si="3"/>
        <v>0</v>
      </c>
      <c r="CB13" s="114">
        <f t="shared" si="3"/>
        <v>0</v>
      </c>
      <c r="CC13" s="114">
        <f t="shared" si="3"/>
        <v>0</v>
      </c>
      <c r="CD13" s="114">
        <f t="shared" si="3"/>
        <v>0</v>
      </c>
      <c r="CE13" s="114">
        <f t="shared" si="3"/>
        <v>0</v>
      </c>
      <c r="CF13" s="114">
        <f t="shared" si="3"/>
        <v>0</v>
      </c>
      <c r="CG13" s="114">
        <f t="shared" si="3"/>
        <v>0</v>
      </c>
      <c r="CH13" s="114">
        <f t="shared" si="3"/>
        <v>0</v>
      </c>
      <c r="CI13" s="114">
        <f t="shared" si="3"/>
        <v>0</v>
      </c>
      <c r="CJ13" s="114">
        <f t="shared" si="3"/>
        <v>0</v>
      </c>
      <c r="CK13" s="114">
        <f t="shared" si="3"/>
        <v>0</v>
      </c>
      <c r="CL13" s="114">
        <f t="shared" si="3"/>
        <v>0</v>
      </c>
      <c r="CM13" s="114">
        <f t="shared" si="3"/>
        <v>0</v>
      </c>
      <c r="CN13" s="114">
        <f t="shared" si="3"/>
        <v>0</v>
      </c>
      <c r="CO13" s="114">
        <f t="shared" si="3"/>
        <v>0</v>
      </c>
      <c r="CP13" s="114">
        <f t="shared" si="3"/>
        <v>0</v>
      </c>
      <c r="CQ13" s="114">
        <f t="shared" si="3"/>
        <v>0</v>
      </c>
      <c r="CR13" s="114">
        <f t="shared" si="3"/>
        <v>0</v>
      </c>
      <c r="CS13" s="114">
        <f t="shared" si="3"/>
        <v>0</v>
      </c>
      <c r="CT13" s="114">
        <f t="shared" si="3"/>
        <v>0</v>
      </c>
      <c r="CU13" s="114">
        <f t="shared" si="3"/>
        <v>0</v>
      </c>
      <c r="CV13" s="114">
        <f t="shared" si="3"/>
        <v>0</v>
      </c>
      <c r="CW13" s="114">
        <f t="shared" si="3"/>
        <v>0</v>
      </c>
      <c r="CX13" s="114">
        <f t="shared" si="3"/>
        <v>0</v>
      </c>
      <c r="CY13" s="114">
        <f t="shared" si="3"/>
        <v>0</v>
      </c>
      <c r="CZ13" s="114">
        <f t="shared" si="3"/>
        <v>0</v>
      </c>
      <c r="DA13" s="114">
        <f t="shared" si="3"/>
        <v>0</v>
      </c>
      <c r="DB13" s="114">
        <f t="shared" si="3"/>
        <v>0</v>
      </c>
      <c r="DC13" s="114">
        <f t="shared" si="3"/>
        <v>0</v>
      </c>
      <c r="DD13" s="114">
        <f t="shared" si="3"/>
        <v>0</v>
      </c>
      <c r="DE13" s="114">
        <f t="shared" si="3"/>
        <v>0</v>
      </c>
      <c r="DF13" s="114">
        <f t="shared" si="3"/>
        <v>0</v>
      </c>
      <c r="DG13" s="114">
        <f t="shared" si="3"/>
        <v>0</v>
      </c>
      <c r="DH13" s="114">
        <f t="shared" si="3"/>
        <v>0</v>
      </c>
      <c r="DI13" s="114">
        <f t="shared" si="3"/>
        <v>0</v>
      </c>
      <c r="DJ13" s="114">
        <f t="shared" si="3"/>
        <v>0</v>
      </c>
      <c r="DK13" s="114">
        <f t="shared" si="3"/>
        <v>0</v>
      </c>
      <c r="DL13" s="114">
        <f t="shared" si="3"/>
        <v>0</v>
      </c>
      <c r="DM13" s="114">
        <f t="shared" si="3"/>
        <v>0</v>
      </c>
      <c r="DN13" s="114">
        <f t="shared" si="3"/>
        <v>0</v>
      </c>
      <c r="DO13" s="114">
        <f t="shared" si="3"/>
        <v>0</v>
      </c>
      <c r="DP13" s="114">
        <f t="shared" si="3"/>
        <v>0</v>
      </c>
      <c r="DQ13" s="115">
        <f t="shared" si="3"/>
        <v>0</v>
      </c>
    </row>
    <row r="14" spans="1:121" ht="18" customHeight="1" x14ac:dyDescent="0.3">
      <c r="A14" s="113" t="s">
        <v>199</v>
      </c>
      <c r="B14" s="114">
        <f t="shared" ref="B14:Q15" si="4">IF(B$11=$C7,$B7,0)</f>
        <v>0</v>
      </c>
      <c r="C14" s="114">
        <f t="shared" si="4"/>
        <v>0</v>
      </c>
      <c r="D14" s="114">
        <f t="shared" si="4"/>
        <v>0</v>
      </c>
      <c r="E14" s="114">
        <f t="shared" si="4"/>
        <v>0</v>
      </c>
      <c r="F14" s="114">
        <f t="shared" si="4"/>
        <v>0</v>
      </c>
      <c r="G14" s="114">
        <f t="shared" si="4"/>
        <v>0</v>
      </c>
      <c r="H14" s="114">
        <f t="shared" si="4"/>
        <v>0</v>
      </c>
      <c r="I14" s="114">
        <f t="shared" si="4"/>
        <v>0</v>
      </c>
      <c r="J14" s="114">
        <f t="shared" si="4"/>
        <v>0</v>
      </c>
      <c r="K14" s="114">
        <f t="shared" si="4"/>
        <v>0</v>
      </c>
      <c r="L14" s="114">
        <f t="shared" si="4"/>
        <v>200000000</v>
      </c>
      <c r="M14" s="114">
        <f t="shared" si="4"/>
        <v>0</v>
      </c>
      <c r="N14" s="114">
        <f t="shared" si="4"/>
        <v>0</v>
      </c>
      <c r="O14" s="114">
        <f t="shared" si="4"/>
        <v>0</v>
      </c>
      <c r="P14" s="114">
        <f t="shared" si="4"/>
        <v>0</v>
      </c>
      <c r="Q14" s="114">
        <f t="shared" si="4"/>
        <v>0</v>
      </c>
      <c r="R14" s="114">
        <f t="shared" ref="R14:CC14" si="5">IF(R$11=$C7,$B7,0)</f>
        <v>0</v>
      </c>
      <c r="S14" s="114">
        <f t="shared" si="5"/>
        <v>0</v>
      </c>
      <c r="T14" s="114">
        <f t="shared" si="5"/>
        <v>0</v>
      </c>
      <c r="U14" s="114">
        <f t="shared" si="5"/>
        <v>0</v>
      </c>
      <c r="V14" s="114">
        <f t="shared" si="5"/>
        <v>0</v>
      </c>
      <c r="W14" s="114">
        <f t="shared" si="5"/>
        <v>0</v>
      </c>
      <c r="X14" s="114">
        <f t="shared" si="5"/>
        <v>0</v>
      </c>
      <c r="Y14" s="114">
        <f t="shared" si="5"/>
        <v>0</v>
      </c>
      <c r="Z14" s="114">
        <f t="shared" si="5"/>
        <v>0</v>
      </c>
      <c r="AA14" s="114">
        <f t="shared" si="5"/>
        <v>0</v>
      </c>
      <c r="AB14" s="114">
        <f t="shared" si="5"/>
        <v>0</v>
      </c>
      <c r="AC14" s="114">
        <f t="shared" si="5"/>
        <v>0</v>
      </c>
      <c r="AD14" s="114">
        <f t="shared" si="5"/>
        <v>0</v>
      </c>
      <c r="AE14" s="114">
        <f t="shared" si="5"/>
        <v>0</v>
      </c>
      <c r="AF14" s="114">
        <f t="shared" si="5"/>
        <v>0</v>
      </c>
      <c r="AG14" s="114">
        <f t="shared" si="5"/>
        <v>0</v>
      </c>
      <c r="AH14" s="114">
        <f t="shared" si="5"/>
        <v>0</v>
      </c>
      <c r="AI14" s="114">
        <f t="shared" si="5"/>
        <v>0</v>
      </c>
      <c r="AJ14" s="114">
        <f t="shared" si="5"/>
        <v>0</v>
      </c>
      <c r="AK14" s="114">
        <f t="shared" si="5"/>
        <v>0</v>
      </c>
      <c r="AL14" s="114">
        <f t="shared" si="5"/>
        <v>0</v>
      </c>
      <c r="AM14" s="114">
        <f t="shared" si="5"/>
        <v>0</v>
      </c>
      <c r="AN14" s="114">
        <f t="shared" si="5"/>
        <v>0</v>
      </c>
      <c r="AO14" s="114">
        <f t="shared" si="5"/>
        <v>0</v>
      </c>
      <c r="AP14" s="114">
        <f t="shared" si="5"/>
        <v>0</v>
      </c>
      <c r="AQ14" s="114">
        <f t="shared" si="5"/>
        <v>0</v>
      </c>
      <c r="AR14" s="114">
        <f t="shared" si="5"/>
        <v>0</v>
      </c>
      <c r="AS14" s="114">
        <f t="shared" si="5"/>
        <v>0</v>
      </c>
      <c r="AT14" s="114">
        <f t="shared" si="5"/>
        <v>0</v>
      </c>
      <c r="AU14" s="114">
        <f t="shared" si="5"/>
        <v>0</v>
      </c>
      <c r="AV14" s="114">
        <f t="shared" si="5"/>
        <v>0</v>
      </c>
      <c r="AW14" s="114">
        <f t="shared" si="5"/>
        <v>0</v>
      </c>
      <c r="AX14" s="114">
        <f t="shared" si="5"/>
        <v>0</v>
      </c>
      <c r="AY14" s="114">
        <f t="shared" si="5"/>
        <v>0</v>
      </c>
      <c r="AZ14" s="114">
        <f t="shared" si="5"/>
        <v>0</v>
      </c>
      <c r="BA14" s="114">
        <f t="shared" si="5"/>
        <v>0</v>
      </c>
      <c r="BB14" s="114">
        <f t="shared" si="5"/>
        <v>0</v>
      </c>
      <c r="BC14" s="114">
        <f t="shared" si="5"/>
        <v>0</v>
      </c>
      <c r="BD14" s="114">
        <f t="shared" si="5"/>
        <v>0</v>
      </c>
      <c r="BE14" s="114">
        <f t="shared" si="5"/>
        <v>0</v>
      </c>
      <c r="BF14" s="114">
        <f t="shared" si="5"/>
        <v>0</v>
      </c>
      <c r="BG14" s="114">
        <f t="shared" si="5"/>
        <v>0</v>
      </c>
      <c r="BH14" s="114">
        <f t="shared" si="5"/>
        <v>0</v>
      </c>
      <c r="BI14" s="114">
        <f t="shared" si="5"/>
        <v>0</v>
      </c>
      <c r="BJ14" s="114">
        <f t="shared" si="5"/>
        <v>0</v>
      </c>
      <c r="BK14" s="114">
        <f t="shared" si="5"/>
        <v>0</v>
      </c>
      <c r="BL14" s="114">
        <f t="shared" si="5"/>
        <v>0</v>
      </c>
      <c r="BM14" s="114">
        <f t="shared" si="5"/>
        <v>0</v>
      </c>
      <c r="BN14" s="114">
        <f t="shared" si="5"/>
        <v>0</v>
      </c>
      <c r="BO14" s="114">
        <f t="shared" si="5"/>
        <v>0</v>
      </c>
      <c r="BP14" s="114">
        <f t="shared" si="5"/>
        <v>0</v>
      </c>
      <c r="BQ14" s="114">
        <f t="shared" si="5"/>
        <v>0</v>
      </c>
      <c r="BR14" s="114">
        <f t="shared" si="5"/>
        <v>0</v>
      </c>
      <c r="BS14" s="114">
        <f t="shared" si="5"/>
        <v>0</v>
      </c>
      <c r="BT14" s="114">
        <f t="shared" si="5"/>
        <v>0</v>
      </c>
      <c r="BU14" s="114">
        <f t="shared" si="5"/>
        <v>0</v>
      </c>
      <c r="BV14" s="114">
        <f t="shared" si="5"/>
        <v>0</v>
      </c>
      <c r="BW14" s="114">
        <f t="shared" si="5"/>
        <v>0</v>
      </c>
      <c r="BX14" s="114">
        <f t="shared" si="5"/>
        <v>0</v>
      </c>
      <c r="BY14" s="114">
        <f t="shared" si="5"/>
        <v>0</v>
      </c>
      <c r="BZ14" s="114">
        <f t="shared" si="5"/>
        <v>0</v>
      </c>
      <c r="CA14" s="114">
        <f t="shared" si="5"/>
        <v>0</v>
      </c>
      <c r="CB14" s="114">
        <f t="shared" si="5"/>
        <v>0</v>
      </c>
      <c r="CC14" s="114">
        <f t="shared" si="5"/>
        <v>0</v>
      </c>
      <c r="CD14" s="114">
        <f t="shared" ref="CD14:DQ14" si="6">IF(CD$11=$C7,$B7,0)</f>
        <v>0</v>
      </c>
      <c r="CE14" s="114">
        <f t="shared" si="6"/>
        <v>0</v>
      </c>
      <c r="CF14" s="114">
        <f t="shared" si="6"/>
        <v>0</v>
      </c>
      <c r="CG14" s="114">
        <f t="shared" si="6"/>
        <v>0</v>
      </c>
      <c r="CH14" s="114">
        <f t="shared" si="6"/>
        <v>0</v>
      </c>
      <c r="CI14" s="114">
        <f t="shared" si="6"/>
        <v>0</v>
      </c>
      <c r="CJ14" s="114">
        <f t="shared" si="6"/>
        <v>0</v>
      </c>
      <c r="CK14" s="114">
        <f t="shared" si="6"/>
        <v>0</v>
      </c>
      <c r="CL14" s="114">
        <f t="shared" si="6"/>
        <v>0</v>
      </c>
      <c r="CM14" s="114">
        <f t="shared" si="6"/>
        <v>0</v>
      </c>
      <c r="CN14" s="114">
        <f t="shared" si="6"/>
        <v>0</v>
      </c>
      <c r="CO14" s="114">
        <f t="shared" si="6"/>
        <v>0</v>
      </c>
      <c r="CP14" s="114">
        <f t="shared" si="6"/>
        <v>0</v>
      </c>
      <c r="CQ14" s="114">
        <f t="shared" si="6"/>
        <v>0</v>
      </c>
      <c r="CR14" s="114">
        <f t="shared" si="6"/>
        <v>0</v>
      </c>
      <c r="CS14" s="114">
        <f t="shared" si="6"/>
        <v>0</v>
      </c>
      <c r="CT14" s="114">
        <f t="shared" si="6"/>
        <v>0</v>
      </c>
      <c r="CU14" s="114">
        <f t="shared" si="6"/>
        <v>0</v>
      </c>
      <c r="CV14" s="114">
        <f t="shared" si="6"/>
        <v>0</v>
      </c>
      <c r="CW14" s="114">
        <f t="shared" si="6"/>
        <v>0</v>
      </c>
      <c r="CX14" s="114">
        <f t="shared" si="6"/>
        <v>0</v>
      </c>
      <c r="CY14" s="114">
        <f t="shared" si="6"/>
        <v>0</v>
      </c>
      <c r="CZ14" s="114">
        <f t="shared" si="6"/>
        <v>0</v>
      </c>
      <c r="DA14" s="114">
        <f t="shared" si="6"/>
        <v>0</v>
      </c>
      <c r="DB14" s="114">
        <f t="shared" si="6"/>
        <v>0</v>
      </c>
      <c r="DC14" s="114">
        <f t="shared" si="6"/>
        <v>0</v>
      </c>
      <c r="DD14" s="114">
        <f t="shared" si="6"/>
        <v>0</v>
      </c>
      <c r="DE14" s="114">
        <f t="shared" si="6"/>
        <v>0</v>
      </c>
      <c r="DF14" s="114">
        <f t="shared" si="6"/>
        <v>0</v>
      </c>
      <c r="DG14" s="114">
        <f t="shared" si="6"/>
        <v>0</v>
      </c>
      <c r="DH14" s="114">
        <f t="shared" si="6"/>
        <v>0</v>
      </c>
      <c r="DI14" s="114">
        <f t="shared" si="6"/>
        <v>0</v>
      </c>
      <c r="DJ14" s="114">
        <f t="shared" si="6"/>
        <v>0</v>
      </c>
      <c r="DK14" s="114">
        <f t="shared" si="6"/>
        <v>0</v>
      </c>
      <c r="DL14" s="114">
        <f t="shared" si="6"/>
        <v>0</v>
      </c>
      <c r="DM14" s="114">
        <f t="shared" si="6"/>
        <v>0</v>
      </c>
      <c r="DN14" s="114">
        <f t="shared" si="6"/>
        <v>0</v>
      </c>
      <c r="DO14" s="114">
        <f t="shared" si="6"/>
        <v>0</v>
      </c>
      <c r="DP14" s="114">
        <f t="shared" si="6"/>
        <v>0</v>
      </c>
      <c r="DQ14" s="115">
        <f t="shared" si="6"/>
        <v>0</v>
      </c>
    </row>
    <row r="15" spans="1:121" ht="18" customHeight="1" thickBot="1" x14ac:dyDescent="0.35">
      <c r="A15" s="181" t="s">
        <v>200</v>
      </c>
      <c r="B15" s="182">
        <f t="shared" si="4"/>
        <v>0</v>
      </c>
      <c r="C15" s="182">
        <f t="shared" si="4"/>
        <v>0</v>
      </c>
      <c r="D15" s="182">
        <f t="shared" si="4"/>
        <v>0</v>
      </c>
      <c r="E15" s="182">
        <f t="shared" si="4"/>
        <v>0</v>
      </c>
      <c r="F15" s="182">
        <f t="shared" si="4"/>
        <v>0</v>
      </c>
      <c r="G15" s="182">
        <f t="shared" si="4"/>
        <v>0</v>
      </c>
      <c r="H15" s="182">
        <f t="shared" si="4"/>
        <v>0</v>
      </c>
      <c r="I15" s="182">
        <f t="shared" si="4"/>
        <v>0</v>
      </c>
      <c r="J15" s="182">
        <f t="shared" si="4"/>
        <v>0</v>
      </c>
      <c r="K15" s="182">
        <f t="shared" si="4"/>
        <v>0</v>
      </c>
      <c r="L15" s="182">
        <f t="shared" si="4"/>
        <v>0</v>
      </c>
      <c r="M15" s="182">
        <f t="shared" si="4"/>
        <v>0</v>
      </c>
      <c r="N15" s="182">
        <f t="shared" si="4"/>
        <v>0</v>
      </c>
      <c r="O15" s="182">
        <f t="shared" si="4"/>
        <v>0</v>
      </c>
      <c r="P15" s="182">
        <f t="shared" si="4"/>
        <v>0</v>
      </c>
      <c r="Q15" s="182">
        <f t="shared" si="4"/>
        <v>0</v>
      </c>
      <c r="R15" s="182">
        <f t="shared" ref="R15:CC15" si="7">IF(R$11=$C8,$B8,0)</f>
        <v>0</v>
      </c>
      <c r="S15" s="182">
        <f t="shared" si="7"/>
        <v>0</v>
      </c>
      <c r="T15" s="182">
        <f t="shared" si="7"/>
        <v>0</v>
      </c>
      <c r="U15" s="182">
        <f t="shared" si="7"/>
        <v>0</v>
      </c>
      <c r="V15" s="182">
        <f t="shared" si="7"/>
        <v>0</v>
      </c>
      <c r="W15" s="182">
        <f t="shared" si="7"/>
        <v>0</v>
      </c>
      <c r="X15" s="182">
        <f t="shared" si="7"/>
        <v>0</v>
      </c>
      <c r="Y15" s="182">
        <f t="shared" si="7"/>
        <v>0</v>
      </c>
      <c r="Z15" s="182">
        <f t="shared" si="7"/>
        <v>0</v>
      </c>
      <c r="AA15" s="182">
        <f t="shared" si="7"/>
        <v>0</v>
      </c>
      <c r="AB15" s="182">
        <f t="shared" si="7"/>
        <v>0</v>
      </c>
      <c r="AC15" s="182">
        <f t="shared" si="7"/>
        <v>0</v>
      </c>
      <c r="AD15" s="182">
        <f t="shared" si="7"/>
        <v>0</v>
      </c>
      <c r="AE15" s="182">
        <f t="shared" si="7"/>
        <v>0</v>
      </c>
      <c r="AF15" s="182">
        <f t="shared" si="7"/>
        <v>0</v>
      </c>
      <c r="AG15" s="182">
        <f t="shared" si="7"/>
        <v>0</v>
      </c>
      <c r="AH15" s="182">
        <f t="shared" si="7"/>
        <v>0</v>
      </c>
      <c r="AI15" s="182">
        <f t="shared" si="7"/>
        <v>0</v>
      </c>
      <c r="AJ15" s="182">
        <f t="shared" si="7"/>
        <v>250000000</v>
      </c>
      <c r="AK15" s="182">
        <f t="shared" si="7"/>
        <v>0</v>
      </c>
      <c r="AL15" s="182">
        <f t="shared" si="7"/>
        <v>0</v>
      </c>
      <c r="AM15" s="182">
        <f t="shared" si="7"/>
        <v>0</v>
      </c>
      <c r="AN15" s="182">
        <f t="shared" si="7"/>
        <v>0</v>
      </c>
      <c r="AO15" s="182">
        <f t="shared" si="7"/>
        <v>0</v>
      </c>
      <c r="AP15" s="182">
        <f t="shared" si="7"/>
        <v>0</v>
      </c>
      <c r="AQ15" s="182">
        <f t="shared" si="7"/>
        <v>0</v>
      </c>
      <c r="AR15" s="182">
        <f t="shared" si="7"/>
        <v>0</v>
      </c>
      <c r="AS15" s="182">
        <f t="shared" si="7"/>
        <v>0</v>
      </c>
      <c r="AT15" s="182">
        <f t="shared" si="7"/>
        <v>0</v>
      </c>
      <c r="AU15" s="182">
        <f t="shared" si="7"/>
        <v>0</v>
      </c>
      <c r="AV15" s="182">
        <f t="shared" si="7"/>
        <v>0</v>
      </c>
      <c r="AW15" s="182">
        <f t="shared" si="7"/>
        <v>0</v>
      </c>
      <c r="AX15" s="182">
        <f t="shared" si="7"/>
        <v>0</v>
      </c>
      <c r="AY15" s="182">
        <f t="shared" si="7"/>
        <v>0</v>
      </c>
      <c r="AZ15" s="182">
        <f t="shared" si="7"/>
        <v>0</v>
      </c>
      <c r="BA15" s="182">
        <f t="shared" si="7"/>
        <v>0</v>
      </c>
      <c r="BB15" s="182">
        <f t="shared" si="7"/>
        <v>0</v>
      </c>
      <c r="BC15" s="182">
        <f t="shared" si="7"/>
        <v>0</v>
      </c>
      <c r="BD15" s="182">
        <f t="shared" si="7"/>
        <v>0</v>
      </c>
      <c r="BE15" s="182">
        <f t="shared" si="7"/>
        <v>0</v>
      </c>
      <c r="BF15" s="182">
        <f t="shared" si="7"/>
        <v>0</v>
      </c>
      <c r="BG15" s="182">
        <f t="shared" si="7"/>
        <v>0</v>
      </c>
      <c r="BH15" s="182">
        <f t="shared" si="7"/>
        <v>0</v>
      </c>
      <c r="BI15" s="182">
        <f t="shared" si="7"/>
        <v>0</v>
      </c>
      <c r="BJ15" s="182">
        <f t="shared" si="7"/>
        <v>0</v>
      </c>
      <c r="BK15" s="182">
        <f t="shared" si="7"/>
        <v>0</v>
      </c>
      <c r="BL15" s="182">
        <f t="shared" si="7"/>
        <v>0</v>
      </c>
      <c r="BM15" s="182">
        <f t="shared" si="7"/>
        <v>0</v>
      </c>
      <c r="BN15" s="182">
        <f t="shared" si="7"/>
        <v>0</v>
      </c>
      <c r="BO15" s="182">
        <f t="shared" si="7"/>
        <v>0</v>
      </c>
      <c r="BP15" s="182">
        <f t="shared" si="7"/>
        <v>0</v>
      </c>
      <c r="BQ15" s="182">
        <f t="shared" si="7"/>
        <v>0</v>
      </c>
      <c r="BR15" s="182">
        <f t="shared" si="7"/>
        <v>0</v>
      </c>
      <c r="BS15" s="182">
        <f t="shared" si="7"/>
        <v>0</v>
      </c>
      <c r="BT15" s="182">
        <f t="shared" si="7"/>
        <v>0</v>
      </c>
      <c r="BU15" s="182">
        <f t="shared" si="7"/>
        <v>0</v>
      </c>
      <c r="BV15" s="182">
        <f t="shared" si="7"/>
        <v>0</v>
      </c>
      <c r="BW15" s="182">
        <f t="shared" si="7"/>
        <v>0</v>
      </c>
      <c r="BX15" s="182">
        <f t="shared" si="7"/>
        <v>0</v>
      </c>
      <c r="BY15" s="182">
        <f t="shared" si="7"/>
        <v>0</v>
      </c>
      <c r="BZ15" s="182">
        <f t="shared" si="7"/>
        <v>0</v>
      </c>
      <c r="CA15" s="182">
        <f t="shared" si="7"/>
        <v>0</v>
      </c>
      <c r="CB15" s="182">
        <f t="shared" si="7"/>
        <v>0</v>
      </c>
      <c r="CC15" s="182">
        <f t="shared" si="7"/>
        <v>0</v>
      </c>
      <c r="CD15" s="182">
        <f t="shared" ref="CD15:DQ15" si="8">IF(CD$11=$C8,$B8,0)</f>
        <v>0</v>
      </c>
      <c r="CE15" s="182">
        <f t="shared" si="8"/>
        <v>0</v>
      </c>
      <c r="CF15" s="182">
        <f t="shared" si="8"/>
        <v>0</v>
      </c>
      <c r="CG15" s="182">
        <f t="shared" si="8"/>
        <v>0</v>
      </c>
      <c r="CH15" s="182">
        <f t="shared" si="8"/>
        <v>0</v>
      </c>
      <c r="CI15" s="182">
        <f t="shared" si="8"/>
        <v>0</v>
      </c>
      <c r="CJ15" s="182">
        <f t="shared" si="8"/>
        <v>0</v>
      </c>
      <c r="CK15" s="182">
        <f t="shared" si="8"/>
        <v>0</v>
      </c>
      <c r="CL15" s="182">
        <f t="shared" si="8"/>
        <v>0</v>
      </c>
      <c r="CM15" s="182">
        <f t="shared" si="8"/>
        <v>0</v>
      </c>
      <c r="CN15" s="182">
        <f t="shared" si="8"/>
        <v>0</v>
      </c>
      <c r="CO15" s="182">
        <f t="shared" si="8"/>
        <v>0</v>
      </c>
      <c r="CP15" s="182">
        <f t="shared" si="8"/>
        <v>0</v>
      </c>
      <c r="CQ15" s="182">
        <f t="shared" si="8"/>
        <v>0</v>
      </c>
      <c r="CR15" s="182">
        <f t="shared" si="8"/>
        <v>0</v>
      </c>
      <c r="CS15" s="182">
        <f t="shared" si="8"/>
        <v>0</v>
      </c>
      <c r="CT15" s="182">
        <f t="shared" si="8"/>
        <v>0</v>
      </c>
      <c r="CU15" s="182">
        <f t="shared" si="8"/>
        <v>0</v>
      </c>
      <c r="CV15" s="182">
        <f t="shared" si="8"/>
        <v>0</v>
      </c>
      <c r="CW15" s="182">
        <f t="shared" si="8"/>
        <v>0</v>
      </c>
      <c r="CX15" s="182">
        <f t="shared" si="8"/>
        <v>0</v>
      </c>
      <c r="CY15" s="182">
        <f t="shared" si="8"/>
        <v>0</v>
      </c>
      <c r="CZ15" s="182">
        <f t="shared" si="8"/>
        <v>0</v>
      </c>
      <c r="DA15" s="182">
        <f t="shared" si="8"/>
        <v>0</v>
      </c>
      <c r="DB15" s="182">
        <f t="shared" si="8"/>
        <v>0</v>
      </c>
      <c r="DC15" s="182">
        <f t="shared" si="8"/>
        <v>0</v>
      </c>
      <c r="DD15" s="182">
        <f t="shared" si="8"/>
        <v>0</v>
      </c>
      <c r="DE15" s="182">
        <f t="shared" si="8"/>
        <v>0</v>
      </c>
      <c r="DF15" s="182">
        <f t="shared" si="8"/>
        <v>0</v>
      </c>
      <c r="DG15" s="182">
        <f t="shared" si="8"/>
        <v>0</v>
      </c>
      <c r="DH15" s="182">
        <f t="shared" si="8"/>
        <v>0</v>
      </c>
      <c r="DI15" s="182">
        <f t="shared" si="8"/>
        <v>0</v>
      </c>
      <c r="DJ15" s="182">
        <f t="shared" si="8"/>
        <v>0</v>
      </c>
      <c r="DK15" s="182">
        <f t="shared" si="8"/>
        <v>0</v>
      </c>
      <c r="DL15" s="182">
        <f t="shared" si="8"/>
        <v>0</v>
      </c>
      <c r="DM15" s="182">
        <f t="shared" si="8"/>
        <v>0</v>
      </c>
      <c r="DN15" s="182">
        <f t="shared" si="8"/>
        <v>0</v>
      </c>
      <c r="DO15" s="182">
        <f t="shared" si="8"/>
        <v>0</v>
      </c>
      <c r="DP15" s="182">
        <f t="shared" si="8"/>
        <v>0</v>
      </c>
      <c r="DQ15" s="183">
        <f t="shared" si="8"/>
        <v>0</v>
      </c>
    </row>
    <row r="16" spans="1:121" s="7" customFormat="1" ht="18" customHeight="1" thickBot="1" x14ac:dyDescent="0.35">
      <c r="A16" s="137" t="s">
        <v>207</v>
      </c>
      <c r="B16" s="139">
        <f>SUM(B17:B19)</f>
        <v>0</v>
      </c>
      <c r="C16" s="139">
        <f t="shared" ref="C16:BN16" si="9">SUM(C17:C19)</f>
        <v>0</v>
      </c>
      <c r="D16" s="139">
        <f t="shared" si="9"/>
        <v>0</v>
      </c>
      <c r="E16" s="139">
        <f t="shared" si="9"/>
        <v>645833.33333333337</v>
      </c>
      <c r="F16" s="139">
        <f t="shared" si="9"/>
        <v>639105.90277777775</v>
      </c>
      <c r="G16" s="139">
        <f t="shared" si="9"/>
        <v>632378.47222222213</v>
      </c>
      <c r="H16" s="139">
        <f t="shared" si="9"/>
        <v>625651.04166666663</v>
      </c>
      <c r="I16" s="139">
        <f t="shared" si="9"/>
        <v>618923.61111111101</v>
      </c>
      <c r="J16" s="139">
        <f t="shared" si="9"/>
        <v>612196.18055555539</v>
      </c>
      <c r="K16" s="139">
        <f t="shared" si="9"/>
        <v>605468.74999999977</v>
      </c>
      <c r="L16" s="139">
        <f t="shared" si="9"/>
        <v>598741.31944444415</v>
      </c>
      <c r="M16" s="139">
        <f t="shared" si="9"/>
        <v>3592013.8888888885</v>
      </c>
      <c r="N16" s="139">
        <f t="shared" si="9"/>
        <v>3522786.458333333</v>
      </c>
      <c r="O16" s="139">
        <f t="shared" si="9"/>
        <v>3453559.0277777775</v>
      </c>
      <c r="P16" s="139">
        <f t="shared" si="9"/>
        <v>3384331.5972222225</v>
      </c>
      <c r="Q16" s="139">
        <f t="shared" si="9"/>
        <v>3315104.166666667</v>
      </c>
      <c r="R16" s="139">
        <f t="shared" si="9"/>
        <v>3245876.736111111</v>
      </c>
      <c r="S16" s="139">
        <f t="shared" si="9"/>
        <v>3176649.305555556</v>
      </c>
      <c r="T16" s="139">
        <f t="shared" si="9"/>
        <v>3107421.8750000005</v>
      </c>
      <c r="U16" s="139">
        <f t="shared" si="9"/>
        <v>3038194.4444444454</v>
      </c>
      <c r="V16" s="139">
        <f t="shared" si="9"/>
        <v>2968967.0138888899</v>
      </c>
      <c r="W16" s="139">
        <f t="shared" si="9"/>
        <v>2899739.583333334</v>
      </c>
      <c r="X16" s="139">
        <f t="shared" si="9"/>
        <v>2830512.1527777785</v>
      </c>
      <c r="Y16" s="139">
        <f t="shared" si="9"/>
        <v>2761284.7222222229</v>
      </c>
      <c r="Z16" s="139">
        <f t="shared" si="9"/>
        <v>2692057.2916666679</v>
      </c>
      <c r="AA16" s="139">
        <f t="shared" si="9"/>
        <v>2622829.8611111124</v>
      </c>
      <c r="AB16" s="139">
        <f t="shared" si="9"/>
        <v>2553602.4305555569</v>
      </c>
      <c r="AC16" s="139">
        <f t="shared" si="9"/>
        <v>2484375.0000000014</v>
      </c>
      <c r="AD16" s="139">
        <f t="shared" si="9"/>
        <v>2415147.5694444454</v>
      </c>
      <c r="AE16" s="139">
        <f t="shared" si="9"/>
        <v>2345920.1388888899</v>
      </c>
      <c r="AF16" s="139">
        <f t="shared" si="9"/>
        <v>2276692.7083333344</v>
      </c>
      <c r="AG16" s="139">
        <f t="shared" si="9"/>
        <v>2207465.2777777789</v>
      </c>
      <c r="AH16" s="139">
        <f t="shared" si="9"/>
        <v>2138237.8472222229</v>
      </c>
      <c r="AI16" s="139">
        <f t="shared" si="9"/>
        <v>2069010.4166666674</v>
      </c>
      <c r="AJ16" s="139">
        <f t="shared" si="9"/>
        <v>1999782.9861111117</v>
      </c>
      <c r="AK16" s="139">
        <f t="shared" si="9"/>
        <v>4534722.2222222229</v>
      </c>
      <c r="AL16" s="139">
        <f t="shared" si="9"/>
        <v>4438368.055555556</v>
      </c>
      <c r="AM16" s="139">
        <f t="shared" si="9"/>
        <v>4342013.8888888899</v>
      </c>
      <c r="AN16" s="139">
        <f t="shared" si="9"/>
        <v>4245659.7222222229</v>
      </c>
      <c r="AO16" s="139">
        <f t="shared" si="9"/>
        <v>4149305.555555556</v>
      </c>
      <c r="AP16" s="139">
        <f t="shared" si="9"/>
        <v>4052951.3888888895</v>
      </c>
      <c r="AQ16" s="139">
        <f t="shared" si="9"/>
        <v>3956597.2222222229</v>
      </c>
      <c r="AR16" s="139">
        <f t="shared" si="9"/>
        <v>3860243.055555556</v>
      </c>
      <c r="AS16" s="139">
        <f t="shared" si="9"/>
        <v>3763888.8888888899</v>
      </c>
      <c r="AT16" s="139">
        <f t="shared" si="9"/>
        <v>3667534.7222222229</v>
      </c>
      <c r="AU16" s="139">
        <f t="shared" si="9"/>
        <v>3571180.5555555569</v>
      </c>
      <c r="AV16" s="139">
        <f t="shared" si="9"/>
        <v>3474826.3888888899</v>
      </c>
      <c r="AW16" s="139">
        <f t="shared" si="9"/>
        <v>3378472.2222222239</v>
      </c>
      <c r="AX16" s="139">
        <f t="shared" si="9"/>
        <v>3282118.0555555574</v>
      </c>
      <c r="AY16" s="139">
        <f t="shared" si="9"/>
        <v>3185763.8888888909</v>
      </c>
      <c r="AZ16" s="139">
        <f t="shared" si="9"/>
        <v>3089409.7222222239</v>
      </c>
      <c r="BA16" s="139">
        <f t="shared" si="9"/>
        <v>2993055.5555555578</v>
      </c>
      <c r="BB16" s="139">
        <f t="shared" si="9"/>
        <v>2896701.3888888909</v>
      </c>
      <c r="BC16" s="139">
        <f t="shared" si="9"/>
        <v>2800347.2222222243</v>
      </c>
      <c r="BD16" s="139">
        <f t="shared" si="9"/>
        <v>2703993.0555555583</v>
      </c>
      <c r="BE16" s="139">
        <f t="shared" si="9"/>
        <v>2607638.8888888918</v>
      </c>
      <c r="BF16" s="139">
        <f t="shared" si="9"/>
        <v>2511284.7222222253</v>
      </c>
      <c r="BG16" s="139">
        <f t="shared" si="9"/>
        <v>2414930.5555555588</v>
      </c>
      <c r="BH16" s="139">
        <f t="shared" si="9"/>
        <v>2318576.3888888918</v>
      </c>
      <c r="BI16" s="139">
        <f t="shared" si="9"/>
        <v>2222222.2222222253</v>
      </c>
      <c r="BJ16" s="139">
        <f t="shared" si="9"/>
        <v>2188368.0555555578</v>
      </c>
      <c r="BK16" s="139">
        <f t="shared" si="9"/>
        <v>2154513.8888888909</v>
      </c>
      <c r="BL16" s="139">
        <f t="shared" si="9"/>
        <v>2120659.7222222243</v>
      </c>
      <c r="BM16" s="139">
        <f t="shared" si="9"/>
        <v>2086805.5555555581</v>
      </c>
      <c r="BN16" s="139">
        <f t="shared" si="9"/>
        <v>2052951.3888888913</v>
      </c>
      <c r="BO16" s="139">
        <f t="shared" ref="BO16:DQ16" si="10">SUM(BO17:BO19)</f>
        <v>2019097.2222222248</v>
      </c>
      <c r="BP16" s="139">
        <f t="shared" si="10"/>
        <v>1985243.0555555583</v>
      </c>
      <c r="BQ16" s="139">
        <f t="shared" si="10"/>
        <v>1951388.8888888918</v>
      </c>
      <c r="BR16" s="139">
        <f t="shared" si="10"/>
        <v>1917534.7222222253</v>
      </c>
      <c r="BS16" s="139">
        <f t="shared" si="10"/>
        <v>1883680.5555555588</v>
      </c>
      <c r="BT16" s="139">
        <f t="shared" si="10"/>
        <v>1849826.388888892</v>
      </c>
      <c r="BU16" s="139">
        <f t="shared" si="10"/>
        <v>1815972.2222222255</v>
      </c>
      <c r="BV16" s="139">
        <f t="shared" si="10"/>
        <v>1782118.055555559</v>
      </c>
      <c r="BW16" s="139">
        <f t="shared" si="10"/>
        <v>1748263.8888888923</v>
      </c>
      <c r="BX16" s="139">
        <f t="shared" si="10"/>
        <v>1714409.7222222257</v>
      </c>
      <c r="BY16" s="139">
        <f t="shared" si="10"/>
        <v>1680555.5555555592</v>
      </c>
      <c r="BZ16" s="139">
        <f t="shared" si="10"/>
        <v>1646701.3888888927</v>
      </c>
      <c r="CA16" s="139">
        <f t="shared" si="10"/>
        <v>1612847.222222226</v>
      </c>
      <c r="CB16" s="139">
        <f t="shared" si="10"/>
        <v>1578993.0555555595</v>
      </c>
      <c r="CC16" s="139">
        <f t="shared" si="10"/>
        <v>1545138.888888893</v>
      </c>
      <c r="CD16" s="139">
        <f t="shared" si="10"/>
        <v>1511284.7222222262</v>
      </c>
      <c r="CE16" s="139">
        <f t="shared" si="10"/>
        <v>1477430.5555555592</v>
      </c>
      <c r="CF16" s="139">
        <f t="shared" si="10"/>
        <v>1443576.3888888927</v>
      </c>
      <c r="CG16" s="139">
        <f t="shared" si="10"/>
        <v>1409722.222222226</v>
      </c>
      <c r="CH16" s="139">
        <f t="shared" si="10"/>
        <v>1375868.0555555592</v>
      </c>
      <c r="CI16" s="139">
        <f t="shared" si="10"/>
        <v>1342013.8888888927</v>
      </c>
      <c r="CJ16" s="139">
        <f t="shared" si="10"/>
        <v>1308159.7222222257</v>
      </c>
      <c r="CK16" s="139">
        <f t="shared" si="10"/>
        <v>1274305.555555559</v>
      </c>
      <c r="CL16" s="139">
        <f t="shared" si="10"/>
        <v>1240451.3888888925</v>
      </c>
      <c r="CM16" s="139">
        <f t="shared" si="10"/>
        <v>1206597.2222222257</v>
      </c>
      <c r="CN16" s="139">
        <f t="shared" si="10"/>
        <v>1172743.0555555588</v>
      </c>
      <c r="CO16" s="139">
        <f t="shared" si="10"/>
        <v>1138888.8888888923</v>
      </c>
      <c r="CP16" s="139">
        <f t="shared" si="10"/>
        <v>1105034.7222222255</v>
      </c>
      <c r="CQ16" s="139">
        <f t="shared" si="10"/>
        <v>1071180.5555555588</v>
      </c>
      <c r="CR16" s="139">
        <f t="shared" si="10"/>
        <v>1037326.388888892</v>
      </c>
      <c r="CS16" s="139">
        <f t="shared" si="10"/>
        <v>1003472.2222222254</v>
      </c>
      <c r="CT16" s="139">
        <f t="shared" si="10"/>
        <v>969618.05555555865</v>
      </c>
      <c r="CU16" s="139">
        <f t="shared" si="10"/>
        <v>935763.8888888919</v>
      </c>
      <c r="CV16" s="139">
        <f t="shared" si="10"/>
        <v>901909.72222222516</v>
      </c>
      <c r="CW16" s="139">
        <f t="shared" si="10"/>
        <v>868055.55555555911</v>
      </c>
      <c r="CX16" s="139">
        <f t="shared" si="10"/>
        <v>840928.81944444787</v>
      </c>
      <c r="CY16" s="139">
        <f t="shared" si="10"/>
        <v>813802.08333333675</v>
      </c>
      <c r="CZ16" s="139">
        <f t="shared" si="10"/>
        <v>786675.34722222562</v>
      </c>
      <c r="DA16" s="139">
        <f t="shared" si="10"/>
        <v>759548.61111111438</v>
      </c>
      <c r="DB16" s="139">
        <f t="shared" si="10"/>
        <v>732421.87500000326</v>
      </c>
      <c r="DC16" s="139">
        <f t="shared" si="10"/>
        <v>705295.13888889214</v>
      </c>
      <c r="DD16" s="139">
        <f t="shared" si="10"/>
        <v>678168.40277778101</v>
      </c>
      <c r="DE16" s="139">
        <f t="shared" si="10"/>
        <v>651041.66666666989</v>
      </c>
      <c r="DF16" s="139">
        <f t="shared" si="10"/>
        <v>623914.93055555888</v>
      </c>
      <c r="DG16" s="139">
        <f t="shared" si="10"/>
        <v>596788.19444444776</v>
      </c>
      <c r="DH16" s="139">
        <f t="shared" si="10"/>
        <v>569661.45833333663</v>
      </c>
      <c r="DI16" s="139">
        <f t="shared" si="10"/>
        <v>542534.72222222562</v>
      </c>
      <c r="DJ16" s="139">
        <f t="shared" si="10"/>
        <v>515407.9861111145</v>
      </c>
      <c r="DK16" s="139">
        <f t="shared" si="10"/>
        <v>488281.25000000343</v>
      </c>
      <c r="DL16" s="139">
        <f t="shared" si="10"/>
        <v>461154.51388889231</v>
      </c>
      <c r="DM16" s="139">
        <f t="shared" si="10"/>
        <v>434027.77777778124</v>
      </c>
      <c r="DN16" s="139">
        <f t="shared" si="10"/>
        <v>406901.04166667018</v>
      </c>
      <c r="DO16" s="139">
        <f t="shared" si="10"/>
        <v>379774.30555555905</v>
      </c>
      <c r="DP16" s="139">
        <f t="shared" si="10"/>
        <v>352647.56944444799</v>
      </c>
      <c r="DQ16" s="140">
        <f t="shared" si="10"/>
        <v>325520.83333333686</v>
      </c>
    </row>
    <row r="17" spans="1:121" ht="18" customHeight="1" x14ac:dyDescent="0.3">
      <c r="A17" s="113" t="s">
        <v>198</v>
      </c>
      <c r="B17" s="114">
        <v>0</v>
      </c>
      <c r="C17" s="114">
        <f>IF(B25&gt;0,B25*$E6/12,0)</f>
        <v>0</v>
      </c>
      <c r="D17" s="114">
        <f t="shared" ref="D17:BO18" si="11">IF(C25&gt;0,C25*$E6/12,0)</f>
        <v>0</v>
      </c>
      <c r="E17" s="114">
        <f t="shared" si="11"/>
        <v>645833.33333333337</v>
      </c>
      <c r="F17" s="114">
        <f t="shared" si="11"/>
        <v>639105.90277777775</v>
      </c>
      <c r="G17" s="114">
        <f t="shared" si="11"/>
        <v>632378.47222222213</v>
      </c>
      <c r="H17" s="114">
        <f t="shared" si="11"/>
        <v>625651.04166666663</v>
      </c>
      <c r="I17" s="114">
        <f t="shared" si="11"/>
        <v>618923.61111111101</v>
      </c>
      <c r="J17" s="114">
        <f t="shared" si="11"/>
        <v>612196.18055555539</v>
      </c>
      <c r="K17" s="114">
        <f t="shared" si="11"/>
        <v>605468.74999999977</v>
      </c>
      <c r="L17" s="114">
        <f t="shared" si="11"/>
        <v>598741.31944444415</v>
      </c>
      <c r="M17" s="114">
        <f t="shared" si="11"/>
        <v>592013.88888888864</v>
      </c>
      <c r="N17" s="114">
        <f t="shared" si="11"/>
        <v>585286.45833333302</v>
      </c>
      <c r="O17" s="114">
        <f t="shared" si="11"/>
        <v>578559.0277777774</v>
      </c>
      <c r="P17" s="114">
        <f t="shared" si="11"/>
        <v>571831.5972222219</v>
      </c>
      <c r="Q17" s="114">
        <f t="shared" si="11"/>
        <v>565104.16666666628</v>
      </c>
      <c r="R17" s="114">
        <f t="shared" si="11"/>
        <v>558376.73611111066</v>
      </c>
      <c r="S17" s="114">
        <f t="shared" si="11"/>
        <v>551649.30555555515</v>
      </c>
      <c r="T17" s="114">
        <f t="shared" si="11"/>
        <v>544921.87499999953</v>
      </c>
      <c r="U17" s="114">
        <f t="shared" si="11"/>
        <v>538194.44444444391</v>
      </c>
      <c r="V17" s="114">
        <f t="shared" si="11"/>
        <v>531467.01388888841</v>
      </c>
      <c r="W17" s="114">
        <f t="shared" si="11"/>
        <v>524739.58333333279</v>
      </c>
      <c r="X17" s="114">
        <f t="shared" si="11"/>
        <v>518012.15277777711</v>
      </c>
      <c r="Y17" s="114">
        <f t="shared" si="11"/>
        <v>511284.72222222155</v>
      </c>
      <c r="Z17" s="114">
        <f t="shared" si="11"/>
        <v>504557.29166666599</v>
      </c>
      <c r="AA17" s="114">
        <f t="shared" si="11"/>
        <v>497829.86111111037</v>
      </c>
      <c r="AB17" s="114">
        <f t="shared" si="11"/>
        <v>491102.43055555481</v>
      </c>
      <c r="AC17" s="114">
        <f t="shared" si="11"/>
        <v>484374.99999999924</v>
      </c>
      <c r="AD17" s="114">
        <f t="shared" si="11"/>
        <v>477647.56944444362</v>
      </c>
      <c r="AE17" s="114">
        <f t="shared" si="11"/>
        <v>470920.13888888806</v>
      </c>
      <c r="AF17" s="114">
        <f t="shared" si="11"/>
        <v>464192.7083333325</v>
      </c>
      <c r="AG17" s="114">
        <f t="shared" si="11"/>
        <v>457465.27777777688</v>
      </c>
      <c r="AH17" s="114">
        <f t="shared" si="11"/>
        <v>450737.84722222132</v>
      </c>
      <c r="AI17" s="114">
        <f t="shared" si="11"/>
        <v>444010.41666666575</v>
      </c>
      <c r="AJ17" s="114">
        <f t="shared" si="11"/>
        <v>437282.98611111008</v>
      </c>
      <c r="AK17" s="114">
        <f t="shared" si="11"/>
        <v>430555.55555555457</v>
      </c>
      <c r="AL17" s="114">
        <f t="shared" si="11"/>
        <v>423828.12499999907</v>
      </c>
      <c r="AM17" s="114">
        <f t="shared" si="11"/>
        <v>417100.69444444351</v>
      </c>
      <c r="AN17" s="114">
        <f t="shared" si="11"/>
        <v>410373.263888888</v>
      </c>
      <c r="AO17" s="114">
        <f t="shared" si="11"/>
        <v>403645.83333333238</v>
      </c>
      <c r="AP17" s="114">
        <f t="shared" si="11"/>
        <v>396918.40277777688</v>
      </c>
      <c r="AQ17" s="114">
        <f t="shared" si="11"/>
        <v>390190.97222222132</v>
      </c>
      <c r="AR17" s="114">
        <f t="shared" si="11"/>
        <v>383463.54166666581</v>
      </c>
      <c r="AS17" s="114">
        <f t="shared" si="11"/>
        <v>376736.11111111025</v>
      </c>
      <c r="AT17" s="114">
        <f t="shared" si="11"/>
        <v>370008.68055555475</v>
      </c>
      <c r="AU17" s="114">
        <f t="shared" si="11"/>
        <v>363281.24999999913</v>
      </c>
      <c r="AV17" s="114">
        <f t="shared" si="11"/>
        <v>356553.81944444362</v>
      </c>
      <c r="AW17" s="114">
        <f t="shared" si="11"/>
        <v>349826.38888888812</v>
      </c>
      <c r="AX17" s="114">
        <f t="shared" si="11"/>
        <v>343098.95833333256</v>
      </c>
      <c r="AY17" s="114">
        <f t="shared" si="11"/>
        <v>336371.527777777</v>
      </c>
      <c r="AZ17" s="114">
        <f t="shared" si="11"/>
        <v>329644.09722222149</v>
      </c>
      <c r="BA17" s="114">
        <f t="shared" si="11"/>
        <v>322916.66666666593</v>
      </c>
      <c r="BB17" s="114">
        <f t="shared" si="11"/>
        <v>316189.23611111037</v>
      </c>
      <c r="BC17" s="114">
        <f t="shared" si="11"/>
        <v>309461.80555555486</v>
      </c>
      <c r="BD17" s="114">
        <f t="shared" si="11"/>
        <v>302734.37499999936</v>
      </c>
      <c r="BE17" s="114">
        <f t="shared" si="11"/>
        <v>296006.9444444438</v>
      </c>
      <c r="BF17" s="114">
        <f t="shared" si="11"/>
        <v>289279.51388888824</v>
      </c>
      <c r="BG17" s="114">
        <f t="shared" si="11"/>
        <v>282552.08333333273</v>
      </c>
      <c r="BH17" s="114">
        <f t="shared" si="11"/>
        <v>275824.65277777717</v>
      </c>
      <c r="BI17" s="114">
        <f t="shared" si="11"/>
        <v>269097.22222222161</v>
      </c>
      <c r="BJ17" s="114">
        <f t="shared" si="11"/>
        <v>262369.7916666661</v>
      </c>
      <c r="BK17" s="114">
        <f t="shared" si="11"/>
        <v>255642.36111111054</v>
      </c>
      <c r="BL17" s="114">
        <f t="shared" si="11"/>
        <v>248914.93055555501</v>
      </c>
      <c r="BM17" s="114">
        <f t="shared" si="11"/>
        <v>242187.49999999945</v>
      </c>
      <c r="BN17" s="114">
        <f t="shared" si="11"/>
        <v>235460.06944444391</v>
      </c>
      <c r="BO17" s="114">
        <f t="shared" si="11"/>
        <v>228732.63888888838</v>
      </c>
      <c r="BP17" s="114">
        <f t="shared" ref="BP17:DQ19" si="12">IF(BO25&gt;0,BO25*$E6/12,0)</f>
        <v>222005.20833333288</v>
      </c>
      <c r="BQ17" s="114">
        <f t="shared" si="12"/>
        <v>215277.77777777729</v>
      </c>
      <c r="BR17" s="114">
        <f t="shared" si="12"/>
        <v>208550.3472222217</v>
      </c>
      <c r="BS17" s="114">
        <f t="shared" si="12"/>
        <v>201822.91666666616</v>
      </c>
      <c r="BT17" s="114">
        <f t="shared" si="12"/>
        <v>195095.48611111057</v>
      </c>
      <c r="BU17" s="114">
        <f t="shared" si="12"/>
        <v>188368.05555555504</v>
      </c>
      <c r="BV17" s="114">
        <f t="shared" si="12"/>
        <v>181640.62499999945</v>
      </c>
      <c r="BW17" s="114">
        <f t="shared" si="12"/>
        <v>174913.19444444391</v>
      </c>
      <c r="BX17" s="114">
        <f t="shared" si="12"/>
        <v>168185.76388888832</v>
      </c>
      <c r="BY17" s="114">
        <f t="shared" si="12"/>
        <v>161458.33333333276</v>
      </c>
      <c r="BZ17" s="114">
        <f t="shared" si="12"/>
        <v>154730.9027777772</v>
      </c>
      <c r="CA17" s="114">
        <f t="shared" si="12"/>
        <v>148003.47222222164</v>
      </c>
      <c r="CB17" s="114">
        <f t="shared" si="12"/>
        <v>141276.04166666607</v>
      </c>
      <c r="CC17" s="114">
        <f t="shared" si="12"/>
        <v>134548.61111111051</v>
      </c>
      <c r="CD17" s="114">
        <f t="shared" si="12"/>
        <v>127821.18055555497</v>
      </c>
      <c r="CE17" s="114">
        <f t="shared" si="12"/>
        <v>121093.7499999994</v>
      </c>
      <c r="CF17" s="114">
        <f t="shared" si="12"/>
        <v>114366.31944444384</v>
      </c>
      <c r="CG17" s="114">
        <f t="shared" si="12"/>
        <v>107638.88888888828</v>
      </c>
      <c r="CH17" s="114">
        <f t="shared" si="12"/>
        <v>100911.45833333273</v>
      </c>
      <c r="CI17" s="114">
        <f t="shared" si="12"/>
        <v>94184.027777777184</v>
      </c>
      <c r="CJ17" s="114">
        <f t="shared" si="12"/>
        <v>87456.597222221622</v>
      </c>
      <c r="CK17" s="114">
        <f t="shared" si="12"/>
        <v>80729.166666666075</v>
      </c>
      <c r="CL17" s="114">
        <f t="shared" si="12"/>
        <v>74001.736111110527</v>
      </c>
      <c r="CM17" s="114">
        <f t="shared" si="12"/>
        <v>67274.305555554965</v>
      </c>
      <c r="CN17" s="114">
        <f t="shared" si="12"/>
        <v>60546.874999999418</v>
      </c>
      <c r="CO17" s="114">
        <f t="shared" si="12"/>
        <v>53819.444444443863</v>
      </c>
      <c r="CP17" s="114">
        <f t="shared" si="12"/>
        <v>47092.013888888301</v>
      </c>
      <c r="CQ17" s="114">
        <f t="shared" si="12"/>
        <v>40364.583333332754</v>
      </c>
      <c r="CR17" s="114">
        <f t="shared" si="12"/>
        <v>33637.152777777192</v>
      </c>
      <c r="CS17" s="114">
        <f t="shared" si="12"/>
        <v>26909.722222221637</v>
      </c>
      <c r="CT17" s="114">
        <f t="shared" si="12"/>
        <v>20182.291666666082</v>
      </c>
      <c r="CU17" s="114">
        <f t="shared" si="12"/>
        <v>13454.861111110527</v>
      </c>
      <c r="CV17" s="114">
        <f t="shared" si="12"/>
        <v>6727.4305555549736</v>
      </c>
      <c r="CW17" s="114">
        <f t="shared" si="12"/>
        <v>0</v>
      </c>
      <c r="CX17" s="114">
        <f t="shared" si="12"/>
        <v>0</v>
      </c>
      <c r="CY17" s="114">
        <f t="shared" si="12"/>
        <v>0</v>
      </c>
      <c r="CZ17" s="114">
        <f t="shared" si="12"/>
        <v>0</v>
      </c>
      <c r="DA17" s="114">
        <f t="shared" si="12"/>
        <v>0</v>
      </c>
      <c r="DB17" s="114">
        <f t="shared" si="12"/>
        <v>0</v>
      </c>
      <c r="DC17" s="114">
        <f t="shared" si="12"/>
        <v>0</v>
      </c>
      <c r="DD17" s="114">
        <f t="shared" si="12"/>
        <v>0</v>
      </c>
      <c r="DE17" s="114">
        <f t="shared" si="12"/>
        <v>0</v>
      </c>
      <c r="DF17" s="114">
        <f t="shared" si="12"/>
        <v>0</v>
      </c>
      <c r="DG17" s="114">
        <f t="shared" si="12"/>
        <v>0</v>
      </c>
      <c r="DH17" s="114">
        <f t="shared" si="12"/>
        <v>0</v>
      </c>
      <c r="DI17" s="114">
        <f t="shared" si="12"/>
        <v>0</v>
      </c>
      <c r="DJ17" s="114">
        <f t="shared" si="12"/>
        <v>0</v>
      </c>
      <c r="DK17" s="114">
        <f t="shared" si="12"/>
        <v>0</v>
      </c>
      <c r="DL17" s="114">
        <f t="shared" si="12"/>
        <v>0</v>
      </c>
      <c r="DM17" s="114">
        <f t="shared" si="12"/>
        <v>0</v>
      </c>
      <c r="DN17" s="114">
        <f t="shared" si="12"/>
        <v>0</v>
      </c>
      <c r="DO17" s="114">
        <f t="shared" si="12"/>
        <v>0</v>
      </c>
      <c r="DP17" s="114">
        <f t="shared" si="12"/>
        <v>0</v>
      </c>
      <c r="DQ17" s="115">
        <f t="shared" si="12"/>
        <v>0</v>
      </c>
    </row>
    <row r="18" spans="1:121" ht="18" customHeight="1" x14ac:dyDescent="0.3">
      <c r="A18" s="113" t="s">
        <v>199</v>
      </c>
      <c r="B18" s="114">
        <v>0</v>
      </c>
      <c r="C18" s="114">
        <f t="shared" ref="C18:R19" si="13">IF(B26&gt;0,B26*$E7/12,0)</f>
        <v>0</v>
      </c>
      <c r="D18" s="114">
        <f t="shared" si="13"/>
        <v>0</v>
      </c>
      <c r="E18" s="114">
        <f t="shared" si="13"/>
        <v>0</v>
      </c>
      <c r="F18" s="114">
        <f t="shared" si="13"/>
        <v>0</v>
      </c>
      <c r="G18" s="114">
        <f t="shared" si="13"/>
        <v>0</v>
      </c>
      <c r="H18" s="114">
        <f t="shared" si="13"/>
        <v>0</v>
      </c>
      <c r="I18" s="114">
        <f t="shared" si="13"/>
        <v>0</v>
      </c>
      <c r="J18" s="114">
        <f t="shared" si="13"/>
        <v>0</v>
      </c>
      <c r="K18" s="114">
        <f t="shared" si="13"/>
        <v>0</v>
      </c>
      <c r="L18" s="114">
        <f t="shared" si="13"/>
        <v>0</v>
      </c>
      <c r="M18" s="114">
        <f t="shared" si="13"/>
        <v>3000000</v>
      </c>
      <c r="N18" s="114">
        <f t="shared" si="13"/>
        <v>2937500</v>
      </c>
      <c r="O18" s="114">
        <f t="shared" si="13"/>
        <v>2875000</v>
      </c>
      <c r="P18" s="114">
        <f t="shared" si="13"/>
        <v>2812500.0000000005</v>
      </c>
      <c r="Q18" s="114">
        <f t="shared" si="13"/>
        <v>2750000.0000000005</v>
      </c>
      <c r="R18" s="114">
        <f t="shared" si="13"/>
        <v>2687500.0000000005</v>
      </c>
      <c r="S18" s="114">
        <f t="shared" si="11"/>
        <v>2625000.0000000009</v>
      </c>
      <c r="T18" s="114">
        <f t="shared" si="11"/>
        <v>2562500.0000000009</v>
      </c>
      <c r="U18" s="114">
        <f t="shared" si="11"/>
        <v>2500000.0000000014</v>
      </c>
      <c r="V18" s="114">
        <f t="shared" si="11"/>
        <v>2437500.0000000014</v>
      </c>
      <c r="W18" s="114">
        <f t="shared" si="11"/>
        <v>2375000.0000000014</v>
      </c>
      <c r="X18" s="114">
        <f t="shared" si="11"/>
        <v>2312500.0000000014</v>
      </c>
      <c r="Y18" s="114">
        <f t="shared" si="11"/>
        <v>2250000.0000000014</v>
      </c>
      <c r="Z18" s="114">
        <f t="shared" si="11"/>
        <v>2187500.0000000019</v>
      </c>
      <c r="AA18" s="114">
        <f t="shared" si="11"/>
        <v>2125000.0000000019</v>
      </c>
      <c r="AB18" s="114">
        <f t="shared" si="11"/>
        <v>2062500.0000000021</v>
      </c>
      <c r="AC18" s="114">
        <f t="shared" si="11"/>
        <v>2000000.0000000021</v>
      </c>
      <c r="AD18" s="114">
        <f t="shared" si="11"/>
        <v>1937500.0000000019</v>
      </c>
      <c r="AE18" s="114">
        <f t="shared" si="11"/>
        <v>1875000.0000000019</v>
      </c>
      <c r="AF18" s="114">
        <f t="shared" si="11"/>
        <v>1812500.0000000019</v>
      </c>
      <c r="AG18" s="114">
        <f t="shared" si="11"/>
        <v>1750000.0000000019</v>
      </c>
      <c r="AH18" s="114">
        <f t="shared" si="11"/>
        <v>1687500.0000000019</v>
      </c>
      <c r="AI18" s="114">
        <f t="shared" si="11"/>
        <v>1625000.0000000016</v>
      </c>
      <c r="AJ18" s="114">
        <f t="shared" si="11"/>
        <v>1562500.0000000016</v>
      </c>
      <c r="AK18" s="114">
        <f t="shared" si="11"/>
        <v>1500000.0000000016</v>
      </c>
      <c r="AL18" s="114">
        <f t="shared" si="11"/>
        <v>1437500.0000000016</v>
      </c>
      <c r="AM18" s="114">
        <f t="shared" si="11"/>
        <v>1375000.0000000014</v>
      </c>
      <c r="AN18" s="114">
        <f t="shared" si="11"/>
        <v>1312500.0000000012</v>
      </c>
      <c r="AO18" s="114">
        <f t="shared" si="11"/>
        <v>1250000.0000000012</v>
      </c>
      <c r="AP18" s="114">
        <f t="shared" si="11"/>
        <v>1187500.0000000012</v>
      </c>
      <c r="AQ18" s="114">
        <f t="shared" si="11"/>
        <v>1125000.0000000012</v>
      </c>
      <c r="AR18" s="114">
        <f t="shared" si="11"/>
        <v>1062500.0000000009</v>
      </c>
      <c r="AS18" s="114">
        <f t="shared" si="11"/>
        <v>1000000.000000001</v>
      </c>
      <c r="AT18" s="114">
        <f t="shared" si="11"/>
        <v>937500.00000000105</v>
      </c>
      <c r="AU18" s="114">
        <f t="shared" si="11"/>
        <v>875000.00000000105</v>
      </c>
      <c r="AV18" s="114">
        <f t="shared" si="11"/>
        <v>812500.00000000105</v>
      </c>
      <c r="AW18" s="114">
        <f t="shared" si="11"/>
        <v>750000.00000000128</v>
      </c>
      <c r="AX18" s="114">
        <f t="shared" si="11"/>
        <v>687500.00000000128</v>
      </c>
      <c r="AY18" s="114">
        <f t="shared" si="11"/>
        <v>625000.00000000128</v>
      </c>
      <c r="AZ18" s="114">
        <f t="shared" si="11"/>
        <v>562500.00000000128</v>
      </c>
      <c r="BA18" s="114">
        <f t="shared" si="11"/>
        <v>500000.00000000134</v>
      </c>
      <c r="BB18" s="114">
        <f t="shared" si="11"/>
        <v>437500.00000000134</v>
      </c>
      <c r="BC18" s="114">
        <f t="shared" si="11"/>
        <v>375000.00000000122</v>
      </c>
      <c r="BD18" s="114">
        <f t="shared" si="11"/>
        <v>312500.00000000122</v>
      </c>
      <c r="BE18" s="114">
        <f t="shared" si="11"/>
        <v>250000.00000000128</v>
      </c>
      <c r="BF18" s="114">
        <f t="shared" si="11"/>
        <v>187500.00000000128</v>
      </c>
      <c r="BG18" s="114">
        <f t="shared" si="11"/>
        <v>125000.00000000128</v>
      </c>
      <c r="BH18" s="114">
        <f t="shared" si="11"/>
        <v>62500.000000001288</v>
      </c>
      <c r="BI18" s="114">
        <f t="shared" si="11"/>
        <v>1.2991949915885923E-9</v>
      </c>
      <c r="BJ18" s="114">
        <f t="shared" si="11"/>
        <v>0</v>
      </c>
      <c r="BK18" s="114">
        <f t="shared" si="11"/>
        <v>0</v>
      </c>
      <c r="BL18" s="114">
        <f t="shared" si="11"/>
        <v>0</v>
      </c>
      <c r="BM18" s="114">
        <f t="shared" si="11"/>
        <v>0</v>
      </c>
      <c r="BN18" s="114">
        <f t="shared" si="11"/>
        <v>0</v>
      </c>
      <c r="BO18" s="114">
        <f t="shared" si="11"/>
        <v>0</v>
      </c>
      <c r="BP18" s="114">
        <f t="shared" si="12"/>
        <v>0</v>
      </c>
      <c r="BQ18" s="114">
        <f t="shared" si="12"/>
        <v>0</v>
      </c>
      <c r="BR18" s="114">
        <f t="shared" si="12"/>
        <v>0</v>
      </c>
      <c r="BS18" s="114">
        <f t="shared" si="12"/>
        <v>0</v>
      </c>
      <c r="BT18" s="114">
        <f t="shared" si="12"/>
        <v>0</v>
      </c>
      <c r="BU18" s="114">
        <f t="shared" si="12"/>
        <v>0</v>
      </c>
      <c r="BV18" s="114">
        <f t="shared" si="12"/>
        <v>0</v>
      </c>
      <c r="BW18" s="114">
        <f t="shared" si="12"/>
        <v>0</v>
      </c>
      <c r="BX18" s="114">
        <f t="shared" si="12"/>
        <v>0</v>
      </c>
      <c r="BY18" s="114">
        <f t="shared" si="12"/>
        <v>0</v>
      </c>
      <c r="BZ18" s="114">
        <f t="shared" si="12"/>
        <v>0</v>
      </c>
      <c r="CA18" s="114">
        <f t="shared" si="12"/>
        <v>0</v>
      </c>
      <c r="CB18" s="114">
        <f t="shared" si="12"/>
        <v>0</v>
      </c>
      <c r="CC18" s="114">
        <f t="shared" si="12"/>
        <v>0</v>
      </c>
      <c r="CD18" s="114">
        <f t="shared" si="12"/>
        <v>0</v>
      </c>
      <c r="CE18" s="114">
        <f t="shared" si="12"/>
        <v>0</v>
      </c>
      <c r="CF18" s="114">
        <f t="shared" si="12"/>
        <v>0</v>
      </c>
      <c r="CG18" s="114">
        <f t="shared" si="12"/>
        <v>0</v>
      </c>
      <c r="CH18" s="114">
        <f t="shared" si="12"/>
        <v>0</v>
      </c>
      <c r="CI18" s="114">
        <f t="shared" si="12"/>
        <v>0</v>
      </c>
      <c r="CJ18" s="114">
        <f t="shared" si="12"/>
        <v>0</v>
      </c>
      <c r="CK18" s="114">
        <f t="shared" si="12"/>
        <v>0</v>
      </c>
      <c r="CL18" s="114">
        <f t="shared" si="12"/>
        <v>0</v>
      </c>
      <c r="CM18" s="114">
        <f t="shared" si="12"/>
        <v>0</v>
      </c>
      <c r="CN18" s="114">
        <f t="shared" si="12"/>
        <v>0</v>
      </c>
      <c r="CO18" s="114">
        <f t="shared" si="12"/>
        <v>0</v>
      </c>
      <c r="CP18" s="114">
        <f t="shared" si="12"/>
        <v>0</v>
      </c>
      <c r="CQ18" s="114">
        <f t="shared" si="12"/>
        <v>0</v>
      </c>
      <c r="CR18" s="114">
        <f t="shared" si="12"/>
        <v>0</v>
      </c>
      <c r="CS18" s="114">
        <f t="shared" si="12"/>
        <v>0</v>
      </c>
      <c r="CT18" s="114">
        <f t="shared" si="12"/>
        <v>0</v>
      </c>
      <c r="CU18" s="114">
        <f t="shared" si="12"/>
        <v>0</v>
      </c>
      <c r="CV18" s="114">
        <f t="shared" si="12"/>
        <v>0</v>
      </c>
      <c r="CW18" s="114">
        <f t="shared" si="12"/>
        <v>0</v>
      </c>
      <c r="CX18" s="114">
        <f t="shared" si="12"/>
        <v>0</v>
      </c>
      <c r="CY18" s="114">
        <f t="shared" si="12"/>
        <v>0</v>
      </c>
      <c r="CZ18" s="114">
        <f t="shared" si="12"/>
        <v>0</v>
      </c>
      <c r="DA18" s="114">
        <f t="shared" si="12"/>
        <v>0</v>
      </c>
      <c r="DB18" s="114">
        <f t="shared" si="12"/>
        <v>0</v>
      </c>
      <c r="DC18" s="114">
        <f t="shared" si="12"/>
        <v>0</v>
      </c>
      <c r="DD18" s="114">
        <f t="shared" si="12"/>
        <v>0</v>
      </c>
      <c r="DE18" s="114">
        <f t="shared" si="12"/>
        <v>0</v>
      </c>
      <c r="DF18" s="114">
        <f t="shared" si="12"/>
        <v>0</v>
      </c>
      <c r="DG18" s="114">
        <f t="shared" si="12"/>
        <v>0</v>
      </c>
      <c r="DH18" s="114">
        <f t="shared" si="12"/>
        <v>0</v>
      </c>
      <c r="DI18" s="114">
        <f t="shared" si="12"/>
        <v>0</v>
      </c>
      <c r="DJ18" s="114">
        <f t="shared" si="12"/>
        <v>0</v>
      </c>
      <c r="DK18" s="114">
        <f t="shared" si="12"/>
        <v>0</v>
      </c>
      <c r="DL18" s="114">
        <f t="shared" si="12"/>
        <v>0</v>
      </c>
      <c r="DM18" s="114">
        <f t="shared" si="12"/>
        <v>0</v>
      </c>
      <c r="DN18" s="114">
        <f t="shared" si="12"/>
        <v>0</v>
      </c>
      <c r="DO18" s="114">
        <f t="shared" si="12"/>
        <v>0</v>
      </c>
      <c r="DP18" s="114">
        <f t="shared" si="12"/>
        <v>0</v>
      </c>
      <c r="DQ18" s="115">
        <f t="shared" si="12"/>
        <v>0</v>
      </c>
    </row>
    <row r="19" spans="1:121" ht="18" customHeight="1" thickBot="1" x14ac:dyDescent="0.35">
      <c r="A19" s="111" t="s">
        <v>200</v>
      </c>
      <c r="B19" s="112">
        <v>0</v>
      </c>
      <c r="C19" s="112">
        <f t="shared" si="13"/>
        <v>0</v>
      </c>
      <c r="D19" s="112">
        <f t="shared" ref="D19:BO19" si="14">IF(C27&gt;0,C27*$E8/12,0)</f>
        <v>0</v>
      </c>
      <c r="E19" s="112">
        <f t="shared" si="14"/>
        <v>0</v>
      </c>
      <c r="F19" s="112">
        <f t="shared" si="14"/>
        <v>0</v>
      </c>
      <c r="G19" s="112">
        <f t="shared" si="14"/>
        <v>0</v>
      </c>
      <c r="H19" s="112">
        <f t="shared" si="14"/>
        <v>0</v>
      </c>
      <c r="I19" s="112">
        <f t="shared" si="14"/>
        <v>0</v>
      </c>
      <c r="J19" s="112">
        <f t="shared" si="14"/>
        <v>0</v>
      </c>
      <c r="K19" s="112">
        <f t="shared" si="14"/>
        <v>0</v>
      </c>
      <c r="L19" s="112">
        <f t="shared" si="14"/>
        <v>0</v>
      </c>
      <c r="M19" s="112">
        <f t="shared" si="14"/>
        <v>0</v>
      </c>
      <c r="N19" s="112">
        <f t="shared" si="14"/>
        <v>0</v>
      </c>
      <c r="O19" s="112">
        <f t="shared" si="14"/>
        <v>0</v>
      </c>
      <c r="P19" s="112">
        <f t="shared" si="14"/>
        <v>0</v>
      </c>
      <c r="Q19" s="112">
        <f t="shared" si="14"/>
        <v>0</v>
      </c>
      <c r="R19" s="112">
        <f t="shared" si="14"/>
        <v>0</v>
      </c>
      <c r="S19" s="112">
        <f t="shared" si="14"/>
        <v>0</v>
      </c>
      <c r="T19" s="112">
        <f t="shared" si="14"/>
        <v>0</v>
      </c>
      <c r="U19" s="112">
        <f t="shared" si="14"/>
        <v>0</v>
      </c>
      <c r="V19" s="112">
        <f t="shared" si="14"/>
        <v>0</v>
      </c>
      <c r="W19" s="112">
        <f t="shared" si="14"/>
        <v>0</v>
      </c>
      <c r="X19" s="112">
        <f t="shared" si="14"/>
        <v>0</v>
      </c>
      <c r="Y19" s="112">
        <f t="shared" si="14"/>
        <v>0</v>
      </c>
      <c r="Z19" s="112">
        <f t="shared" si="14"/>
        <v>0</v>
      </c>
      <c r="AA19" s="112">
        <f t="shared" si="14"/>
        <v>0</v>
      </c>
      <c r="AB19" s="112">
        <f t="shared" si="14"/>
        <v>0</v>
      </c>
      <c r="AC19" s="112">
        <f t="shared" si="14"/>
        <v>0</v>
      </c>
      <c r="AD19" s="112">
        <f t="shared" si="14"/>
        <v>0</v>
      </c>
      <c r="AE19" s="112">
        <f t="shared" si="14"/>
        <v>0</v>
      </c>
      <c r="AF19" s="112">
        <f t="shared" si="14"/>
        <v>0</v>
      </c>
      <c r="AG19" s="112">
        <f t="shared" si="14"/>
        <v>0</v>
      </c>
      <c r="AH19" s="112">
        <f t="shared" si="14"/>
        <v>0</v>
      </c>
      <c r="AI19" s="112">
        <f t="shared" si="14"/>
        <v>0</v>
      </c>
      <c r="AJ19" s="112">
        <f t="shared" si="14"/>
        <v>0</v>
      </c>
      <c r="AK19" s="112">
        <f t="shared" si="14"/>
        <v>2604166.6666666665</v>
      </c>
      <c r="AL19" s="112">
        <f t="shared" si="14"/>
        <v>2577039.9305555555</v>
      </c>
      <c r="AM19" s="112">
        <f t="shared" si="14"/>
        <v>2549913.1944444445</v>
      </c>
      <c r="AN19" s="112">
        <f t="shared" si="14"/>
        <v>2522786.4583333335</v>
      </c>
      <c r="AO19" s="112">
        <f t="shared" si="14"/>
        <v>2495659.7222222225</v>
      </c>
      <c r="AP19" s="112">
        <f t="shared" si="14"/>
        <v>2468532.9861111115</v>
      </c>
      <c r="AQ19" s="112">
        <f t="shared" si="14"/>
        <v>2441406.2500000005</v>
      </c>
      <c r="AR19" s="112">
        <f t="shared" si="14"/>
        <v>2414279.5138888895</v>
      </c>
      <c r="AS19" s="112">
        <f t="shared" si="14"/>
        <v>2387152.7777777785</v>
      </c>
      <c r="AT19" s="112">
        <f t="shared" si="14"/>
        <v>2360026.0416666674</v>
      </c>
      <c r="AU19" s="112">
        <f t="shared" si="14"/>
        <v>2332899.3055555564</v>
      </c>
      <c r="AV19" s="112">
        <f t="shared" si="14"/>
        <v>2305772.5694444454</v>
      </c>
      <c r="AW19" s="112">
        <f t="shared" si="14"/>
        <v>2278645.8333333344</v>
      </c>
      <c r="AX19" s="112">
        <f t="shared" si="14"/>
        <v>2251519.0972222234</v>
      </c>
      <c r="AY19" s="112">
        <f t="shared" si="14"/>
        <v>2224392.3611111124</v>
      </c>
      <c r="AZ19" s="112">
        <f t="shared" si="14"/>
        <v>2197265.6250000014</v>
      </c>
      <c r="BA19" s="112">
        <f t="shared" si="14"/>
        <v>2170138.8888888904</v>
      </c>
      <c r="BB19" s="112">
        <f t="shared" si="14"/>
        <v>2143012.1527777794</v>
      </c>
      <c r="BC19" s="112">
        <f t="shared" si="14"/>
        <v>2115885.4166666684</v>
      </c>
      <c r="BD19" s="112">
        <f t="shared" si="14"/>
        <v>2088758.6805555576</v>
      </c>
      <c r="BE19" s="112">
        <f t="shared" si="14"/>
        <v>2061631.9444444466</v>
      </c>
      <c r="BF19" s="112">
        <f t="shared" si="14"/>
        <v>2034505.2083333356</v>
      </c>
      <c r="BG19" s="112">
        <f t="shared" si="14"/>
        <v>2007378.4722222246</v>
      </c>
      <c r="BH19" s="112">
        <f t="shared" si="14"/>
        <v>1980251.7361111136</v>
      </c>
      <c r="BI19" s="112">
        <f t="shared" si="14"/>
        <v>1953125.0000000026</v>
      </c>
      <c r="BJ19" s="112">
        <f t="shared" si="14"/>
        <v>1925998.2638888916</v>
      </c>
      <c r="BK19" s="112">
        <f t="shared" si="14"/>
        <v>1898871.5277777805</v>
      </c>
      <c r="BL19" s="112">
        <f t="shared" si="14"/>
        <v>1871744.7916666695</v>
      </c>
      <c r="BM19" s="112">
        <f t="shared" si="14"/>
        <v>1844618.0555555585</v>
      </c>
      <c r="BN19" s="112">
        <f t="shared" si="14"/>
        <v>1817491.3194444475</v>
      </c>
      <c r="BO19" s="112">
        <f t="shared" si="14"/>
        <v>1790364.5833333365</v>
      </c>
      <c r="BP19" s="112">
        <f t="shared" si="12"/>
        <v>1763237.8472222255</v>
      </c>
      <c r="BQ19" s="112">
        <f t="shared" si="12"/>
        <v>1736111.1111111145</v>
      </c>
      <c r="BR19" s="112">
        <f t="shared" si="12"/>
        <v>1708984.3750000035</v>
      </c>
      <c r="BS19" s="112">
        <f t="shared" si="12"/>
        <v>1681857.6388888925</v>
      </c>
      <c r="BT19" s="112">
        <f t="shared" si="12"/>
        <v>1654730.9027777815</v>
      </c>
      <c r="BU19" s="112">
        <f t="shared" si="12"/>
        <v>1627604.1666666705</v>
      </c>
      <c r="BV19" s="112">
        <f t="shared" si="12"/>
        <v>1600477.4305555595</v>
      </c>
      <c r="BW19" s="112">
        <f t="shared" si="12"/>
        <v>1573350.6944444485</v>
      </c>
      <c r="BX19" s="112">
        <f t="shared" si="12"/>
        <v>1546223.9583333374</v>
      </c>
      <c r="BY19" s="112">
        <f t="shared" si="12"/>
        <v>1519097.2222222264</v>
      </c>
      <c r="BZ19" s="112">
        <f t="shared" si="12"/>
        <v>1491970.4861111154</v>
      </c>
      <c r="CA19" s="112">
        <f t="shared" si="12"/>
        <v>1464843.7500000044</v>
      </c>
      <c r="CB19" s="112">
        <f t="shared" si="12"/>
        <v>1437717.0138888934</v>
      </c>
      <c r="CC19" s="112">
        <f t="shared" si="12"/>
        <v>1410590.2777777824</v>
      </c>
      <c r="CD19" s="112">
        <f t="shared" si="12"/>
        <v>1383463.5416666712</v>
      </c>
      <c r="CE19" s="112">
        <f t="shared" si="12"/>
        <v>1356336.8055555599</v>
      </c>
      <c r="CF19" s="112">
        <f t="shared" si="12"/>
        <v>1329210.0694444489</v>
      </c>
      <c r="CG19" s="112">
        <f t="shared" si="12"/>
        <v>1302083.3333333377</v>
      </c>
      <c r="CH19" s="112">
        <f t="shared" si="12"/>
        <v>1274956.5972222264</v>
      </c>
      <c r="CI19" s="112">
        <f t="shared" si="12"/>
        <v>1247829.8611111154</v>
      </c>
      <c r="CJ19" s="112">
        <f t="shared" si="12"/>
        <v>1220703.1250000042</v>
      </c>
      <c r="CK19" s="112">
        <f t="shared" si="12"/>
        <v>1193576.388888893</v>
      </c>
      <c r="CL19" s="112">
        <f t="shared" si="12"/>
        <v>1166449.6527777819</v>
      </c>
      <c r="CM19" s="112">
        <f t="shared" si="12"/>
        <v>1139322.9166666707</v>
      </c>
      <c r="CN19" s="112">
        <f t="shared" si="12"/>
        <v>1112196.1805555595</v>
      </c>
      <c r="CO19" s="112">
        <f t="shared" si="12"/>
        <v>1085069.4444444485</v>
      </c>
      <c r="CP19" s="112">
        <f t="shared" si="12"/>
        <v>1057942.7083333372</v>
      </c>
      <c r="CQ19" s="112">
        <f t="shared" si="12"/>
        <v>1030815.9722222261</v>
      </c>
      <c r="CR19" s="112">
        <f t="shared" si="12"/>
        <v>1003689.2361111148</v>
      </c>
      <c r="CS19" s="112">
        <f t="shared" si="12"/>
        <v>976562.50000000373</v>
      </c>
      <c r="CT19" s="112">
        <f t="shared" si="12"/>
        <v>949435.7638888926</v>
      </c>
      <c r="CU19" s="112">
        <f t="shared" si="12"/>
        <v>922309.02777778136</v>
      </c>
      <c r="CV19" s="112">
        <f t="shared" si="12"/>
        <v>895182.29166667024</v>
      </c>
      <c r="CW19" s="112">
        <f t="shared" si="12"/>
        <v>868055.55555555911</v>
      </c>
      <c r="CX19" s="112">
        <f t="shared" si="12"/>
        <v>840928.81944444787</v>
      </c>
      <c r="CY19" s="112">
        <f t="shared" si="12"/>
        <v>813802.08333333675</v>
      </c>
      <c r="CZ19" s="112">
        <f t="shared" si="12"/>
        <v>786675.34722222562</v>
      </c>
      <c r="DA19" s="112">
        <f t="shared" si="12"/>
        <v>759548.61111111438</v>
      </c>
      <c r="DB19" s="112">
        <f t="shared" si="12"/>
        <v>732421.87500000326</v>
      </c>
      <c r="DC19" s="112">
        <f t="shared" si="12"/>
        <v>705295.13888889214</v>
      </c>
      <c r="DD19" s="112">
        <f t="shared" si="12"/>
        <v>678168.40277778101</v>
      </c>
      <c r="DE19" s="112">
        <f t="shared" si="12"/>
        <v>651041.66666666989</v>
      </c>
      <c r="DF19" s="112">
        <f t="shared" si="12"/>
        <v>623914.93055555888</v>
      </c>
      <c r="DG19" s="112">
        <f t="shared" si="12"/>
        <v>596788.19444444776</v>
      </c>
      <c r="DH19" s="112">
        <f t="shared" si="12"/>
        <v>569661.45833333663</v>
      </c>
      <c r="DI19" s="112">
        <f t="shared" si="12"/>
        <v>542534.72222222562</v>
      </c>
      <c r="DJ19" s="112">
        <f t="shared" si="12"/>
        <v>515407.9861111145</v>
      </c>
      <c r="DK19" s="112">
        <f t="shared" si="12"/>
        <v>488281.25000000343</v>
      </c>
      <c r="DL19" s="112">
        <f t="shared" si="12"/>
        <v>461154.51388889231</v>
      </c>
      <c r="DM19" s="112">
        <f t="shared" si="12"/>
        <v>434027.77777778124</v>
      </c>
      <c r="DN19" s="112">
        <f t="shared" si="12"/>
        <v>406901.04166667018</v>
      </c>
      <c r="DO19" s="112">
        <f t="shared" si="12"/>
        <v>379774.30555555905</v>
      </c>
      <c r="DP19" s="112">
        <f t="shared" si="12"/>
        <v>352647.56944444799</v>
      </c>
      <c r="DQ19" s="127">
        <f t="shared" si="12"/>
        <v>325520.83333333686</v>
      </c>
    </row>
    <row r="20" spans="1:121" s="7" customFormat="1" ht="18" customHeight="1" thickBot="1" x14ac:dyDescent="0.35">
      <c r="A20" s="137" t="s">
        <v>208</v>
      </c>
      <c r="B20" s="139">
        <f>SUM(B21:B23)</f>
        <v>0</v>
      </c>
      <c r="C20" s="139">
        <f t="shared" ref="C20:BN20" si="15">SUM(C21:C23)</f>
        <v>0</v>
      </c>
      <c r="D20" s="139">
        <f t="shared" si="15"/>
        <v>0</v>
      </c>
      <c r="E20" s="139">
        <f t="shared" si="15"/>
        <v>520833.33333333331</v>
      </c>
      <c r="F20" s="139">
        <f t="shared" si="15"/>
        <v>520833.33333333331</v>
      </c>
      <c r="G20" s="139">
        <f t="shared" si="15"/>
        <v>520833.33333333331</v>
      </c>
      <c r="H20" s="139">
        <f t="shared" si="15"/>
        <v>520833.33333333331</v>
      </c>
      <c r="I20" s="139">
        <f t="shared" si="15"/>
        <v>520833.33333333331</v>
      </c>
      <c r="J20" s="139">
        <f t="shared" si="15"/>
        <v>520833.33333333331</v>
      </c>
      <c r="K20" s="139">
        <f t="shared" si="15"/>
        <v>520833.33333333331</v>
      </c>
      <c r="L20" s="139">
        <f t="shared" si="15"/>
        <v>520833.33333333331</v>
      </c>
      <c r="M20" s="139">
        <f t="shared" si="15"/>
        <v>4687500</v>
      </c>
      <c r="N20" s="139">
        <f t="shared" si="15"/>
        <v>4687500</v>
      </c>
      <c r="O20" s="139">
        <f t="shared" si="15"/>
        <v>4687500</v>
      </c>
      <c r="P20" s="139">
        <f t="shared" si="15"/>
        <v>4687500</v>
      </c>
      <c r="Q20" s="139">
        <f t="shared" si="15"/>
        <v>4687500</v>
      </c>
      <c r="R20" s="139">
        <f t="shared" si="15"/>
        <v>4687500</v>
      </c>
      <c r="S20" s="139">
        <f t="shared" si="15"/>
        <v>4687500</v>
      </c>
      <c r="T20" s="139">
        <f t="shared" si="15"/>
        <v>4687500</v>
      </c>
      <c r="U20" s="139">
        <f t="shared" si="15"/>
        <v>4687500</v>
      </c>
      <c r="V20" s="139">
        <f t="shared" si="15"/>
        <v>4687500</v>
      </c>
      <c r="W20" s="139">
        <f t="shared" si="15"/>
        <v>4687500</v>
      </c>
      <c r="X20" s="139">
        <f t="shared" si="15"/>
        <v>4687500</v>
      </c>
      <c r="Y20" s="139">
        <f t="shared" si="15"/>
        <v>4687500</v>
      </c>
      <c r="Z20" s="139">
        <f t="shared" si="15"/>
        <v>4687500</v>
      </c>
      <c r="AA20" s="139">
        <f t="shared" si="15"/>
        <v>4687500</v>
      </c>
      <c r="AB20" s="139">
        <f t="shared" si="15"/>
        <v>4687500</v>
      </c>
      <c r="AC20" s="139">
        <f t="shared" si="15"/>
        <v>4687500</v>
      </c>
      <c r="AD20" s="139">
        <f t="shared" si="15"/>
        <v>4687500</v>
      </c>
      <c r="AE20" s="139">
        <f t="shared" si="15"/>
        <v>4687500</v>
      </c>
      <c r="AF20" s="139">
        <f t="shared" si="15"/>
        <v>4687500</v>
      </c>
      <c r="AG20" s="139">
        <f t="shared" si="15"/>
        <v>4687500</v>
      </c>
      <c r="AH20" s="139">
        <f t="shared" si="15"/>
        <v>4687500</v>
      </c>
      <c r="AI20" s="139">
        <f t="shared" si="15"/>
        <v>4687500</v>
      </c>
      <c r="AJ20" s="139">
        <f t="shared" si="15"/>
        <v>4687500</v>
      </c>
      <c r="AK20" s="139">
        <f t="shared" si="15"/>
        <v>7291666.666666666</v>
      </c>
      <c r="AL20" s="139">
        <f t="shared" si="15"/>
        <v>7291666.666666666</v>
      </c>
      <c r="AM20" s="139">
        <f t="shared" si="15"/>
        <v>7291666.666666666</v>
      </c>
      <c r="AN20" s="139">
        <f t="shared" si="15"/>
        <v>7291666.666666666</v>
      </c>
      <c r="AO20" s="139">
        <f t="shared" si="15"/>
        <v>7291666.666666666</v>
      </c>
      <c r="AP20" s="139">
        <f t="shared" si="15"/>
        <v>7291666.666666666</v>
      </c>
      <c r="AQ20" s="139">
        <f t="shared" si="15"/>
        <v>7291666.666666666</v>
      </c>
      <c r="AR20" s="139">
        <f t="shared" si="15"/>
        <v>7291666.666666666</v>
      </c>
      <c r="AS20" s="139">
        <f t="shared" si="15"/>
        <v>7291666.666666666</v>
      </c>
      <c r="AT20" s="139">
        <f t="shared" si="15"/>
        <v>7291666.666666666</v>
      </c>
      <c r="AU20" s="139">
        <f t="shared" si="15"/>
        <v>7291666.666666666</v>
      </c>
      <c r="AV20" s="139">
        <f t="shared" si="15"/>
        <v>7291666.666666666</v>
      </c>
      <c r="AW20" s="139">
        <f t="shared" si="15"/>
        <v>7291666.666666666</v>
      </c>
      <c r="AX20" s="139">
        <f t="shared" si="15"/>
        <v>7291666.666666666</v>
      </c>
      <c r="AY20" s="139">
        <f t="shared" si="15"/>
        <v>7291666.666666666</v>
      </c>
      <c r="AZ20" s="139">
        <f t="shared" si="15"/>
        <v>7291666.666666666</v>
      </c>
      <c r="BA20" s="139">
        <f t="shared" si="15"/>
        <v>7291666.666666666</v>
      </c>
      <c r="BB20" s="139">
        <f t="shared" si="15"/>
        <v>7291666.666666666</v>
      </c>
      <c r="BC20" s="139">
        <f t="shared" si="15"/>
        <v>7291666.666666666</v>
      </c>
      <c r="BD20" s="139">
        <f t="shared" si="15"/>
        <v>7291666.666666666</v>
      </c>
      <c r="BE20" s="139">
        <f t="shared" si="15"/>
        <v>7291666.666666666</v>
      </c>
      <c r="BF20" s="139">
        <f t="shared" si="15"/>
        <v>7291666.666666666</v>
      </c>
      <c r="BG20" s="139">
        <f t="shared" si="15"/>
        <v>7291666.666666666</v>
      </c>
      <c r="BH20" s="139">
        <f t="shared" si="15"/>
        <v>7291666.666666666</v>
      </c>
      <c r="BI20" s="139">
        <f t="shared" si="15"/>
        <v>3125000.0000000866</v>
      </c>
      <c r="BJ20" s="139">
        <f t="shared" si="15"/>
        <v>3125000</v>
      </c>
      <c r="BK20" s="139">
        <f t="shared" si="15"/>
        <v>3125000</v>
      </c>
      <c r="BL20" s="139">
        <f t="shared" si="15"/>
        <v>3125000</v>
      </c>
      <c r="BM20" s="139">
        <f t="shared" si="15"/>
        <v>3125000</v>
      </c>
      <c r="BN20" s="139">
        <f t="shared" si="15"/>
        <v>3125000</v>
      </c>
      <c r="BO20" s="139">
        <f t="shared" ref="BO20:DQ20" si="16">SUM(BO21:BO23)</f>
        <v>3125000</v>
      </c>
      <c r="BP20" s="139">
        <f t="shared" si="16"/>
        <v>3125000</v>
      </c>
      <c r="BQ20" s="139">
        <f t="shared" si="16"/>
        <v>3125000</v>
      </c>
      <c r="BR20" s="139">
        <f t="shared" si="16"/>
        <v>3125000</v>
      </c>
      <c r="BS20" s="139">
        <f t="shared" si="16"/>
        <v>3125000</v>
      </c>
      <c r="BT20" s="139">
        <f t="shared" si="16"/>
        <v>3125000</v>
      </c>
      <c r="BU20" s="139">
        <f t="shared" si="16"/>
        <v>3125000</v>
      </c>
      <c r="BV20" s="139">
        <f t="shared" si="16"/>
        <v>3125000</v>
      </c>
      <c r="BW20" s="139">
        <f t="shared" si="16"/>
        <v>3125000</v>
      </c>
      <c r="BX20" s="139">
        <f t="shared" si="16"/>
        <v>3125000</v>
      </c>
      <c r="BY20" s="139">
        <f t="shared" si="16"/>
        <v>3125000</v>
      </c>
      <c r="BZ20" s="139">
        <f t="shared" si="16"/>
        <v>3125000</v>
      </c>
      <c r="CA20" s="139">
        <f t="shared" si="16"/>
        <v>3125000</v>
      </c>
      <c r="CB20" s="139">
        <f t="shared" si="16"/>
        <v>3125000</v>
      </c>
      <c r="CC20" s="139">
        <f t="shared" si="16"/>
        <v>3125000</v>
      </c>
      <c r="CD20" s="139">
        <f t="shared" si="16"/>
        <v>3125000</v>
      </c>
      <c r="CE20" s="139">
        <f t="shared" si="16"/>
        <v>3125000</v>
      </c>
      <c r="CF20" s="139">
        <f t="shared" si="16"/>
        <v>3125000</v>
      </c>
      <c r="CG20" s="139">
        <f t="shared" si="16"/>
        <v>3125000</v>
      </c>
      <c r="CH20" s="139">
        <f t="shared" si="16"/>
        <v>3125000</v>
      </c>
      <c r="CI20" s="139">
        <f t="shared" si="16"/>
        <v>3125000</v>
      </c>
      <c r="CJ20" s="139">
        <f t="shared" si="16"/>
        <v>3125000</v>
      </c>
      <c r="CK20" s="139">
        <f t="shared" si="16"/>
        <v>3125000</v>
      </c>
      <c r="CL20" s="139">
        <f t="shared" si="16"/>
        <v>3125000</v>
      </c>
      <c r="CM20" s="139">
        <f t="shared" si="16"/>
        <v>3125000</v>
      </c>
      <c r="CN20" s="139">
        <f t="shared" si="16"/>
        <v>3125000</v>
      </c>
      <c r="CO20" s="139">
        <f t="shared" si="16"/>
        <v>3125000</v>
      </c>
      <c r="CP20" s="139">
        <f t="shared" si="16"/>
        <v>3125000</v>
      </c>
      <c r="CQ20" s="139">
        <f t="shared" si="16"/>
        <v>3125000</v>
      </c>
      <c r="CR20" s="139">
        <f t="shared" si="16"/>
        <v>3125000</v>
      </c>
      <c r="CS20" s="139">
        <f t="shared" si="16"/>
        <v>3125000</v>
      </c>
      <c r="CT20" s="139">
        <f t="shared" si="16"/>
        <v>3125000</v>
      </c>
      <c r="CU20" s="139">
        <f t="shared" si="16"/>
        <v>3125000</v>
      </c>
      <c r="CV20" s="139">
        <f t="shared" si="16"/>
        <v>3124999.9999999548</v>
      </c>
      <c r="CW20" s="139">
        <f t="shared" si="16"/>
        <v>2604166.6666666665</v>
      </c>
      <c r="CX20" s="139">
        <f t="shared" si="16"/>
        <v>2604166.6666666665</v>
      </c>
      <c r="CY20" s="139">
        <f t="shared" si="16"/>
        <v>2604166.6666666665</v>
      </c>
      <c r="CZ20" s="139">
        <f t="shared" si="16"/>
        <v>2604166.6666666665</v>
      </c>
      <c r="DA20" s="139">
        <f t="shared" si="16"/>
        <v>2604166.6666666665</v>
      </c>
      <c r="DB20" s="139">
        <f t="shared" si="16"/>
        <v>2604166.6666666665</v>
      </c>
      <c r="DC20" s="139">
        <f t="shared" si="16"/>
        <v>2604166.6666666665</v>
      </c>
      <c r="DD20" s="139">
        <f t="shared" si="16"/>
        <v>2604166.6666666665</v>
      </c>
      <c r="DE20" s="139">
        <f t="shared" si="16"/>
        <v>2604166.6666666665</v>
      </c>
      <c r="DF20" s="139">
        <f t="shared" si="16"/>
        <v>2604166.6666666665</v>
      </c>
      <c r="DG20" s="139">
        <f t="shared" si="16"/>
        <v>2604166.6666666665</v>
      </c>
      <c r="DH20" s="139">
        <f t="shared" si="16"/>
        <v>2604166.6666666665</v>
      </c>
      <c r="DI20" s="139">
        <f t="shared" si="16"/>
        <v>2604166.6666666665</v>
      </c>
      <c r="DJ20" s="139">
        <f t="shared" si="16"/>
        <v>2604166.6666666665</v>
      </c>
      <c r="DK20" s="139">
        <f t="shared" si="16"/>
        <v>2604166.6666666665</v>
      </c>
      <c r="DL20" s="139">
        <f t="shared" si="16"/>
        <v>2604166.6666666665</v>
      </c>
      <c r="DM20" s="139">
        <f t="shared" si="16"/>
        <v>2604166.6666666665</v>
      </c>
      <c r="DN20" s="139">
        <f t="shared" si="16"/>
        <v>2604166.6666666665</v>
      </c>
      <c r="DO20" s="139">
        <f t="shared" si="16"/>
        <v>2604166.6666666665</v>
      </c>
      <c r="DP20" s="139">
        <f t="shared" si="16"/>
        <v>2604166.6666666665</v>
      </c>
      <c r="DQ20" s="140">
        <f t="shared" si="16"/>
        <v>2604166.6666666665</v>
      </c>
    </row>
    <row r="21" spans="1:121" ht="18" customHeight="1" x14ac:dyDescent="0.3">
      <c r="A21" s="113" t="s">
        <v>198</v>
      </c>
      <c r="B21" s="114">
        <v>0</v>
      </c>
      <c r="C21" s="114">
        <f>IF(B25&gt;0,MIN(B25,$B6/$D6),0)</f>
        <v>0</v>
      </c>
      <c r="D21" s="114">
        <f t="shared" ref="D21:BO22" si="17">IF(C25&gt;0,MIN(C25,$B6/$D6),0)</f>
        <v>0</v>
      </c>
      <c r="E21" s="114">
        <f t="shared" si="17"/>
        <v>520833.33333333331</v>
      </c>
      <c r="F21" s="114">
        <f t="shared" si="17"/>
        <v>520833.33333333331</v>
      </c>
      <c r="G21" s="114">
        <f t="shared" si="17"/>
        <v>520833.33333333331</v>
      </c>
      <c r="H21" s="114">
        <f t="shared" si="17"/>
        <v>520833.33333333331</v>
      </c>
      <c r="I21" s="114">
        <f t="shared" si="17"/>
        <v>520833.33333333331</v>
      </c>
      <c r="J21" s="114">
        <f t="shared" si="17"/>
        <v>520833.33333333331</v>
      </c>
      <c r="K21" s="114">
        <f t="shared" si="17"/>
        <v>520833.33333333331</v>
      </c>
      <c r="L21" s="114">
        <f t="shared" si="17"/>
        <v>520833.33333333331</v>
      </c>
      <c r="M21" s="114">
        <f t="shared" si="17"/>
        <v>520833.33333333331</v>
      </c>
      <c r="N21" s="114">
        <f t="shared" si="17"/>
        <v>520833.33333333331</v>
      </c>
      <c r="O21" s="114">
        <f t="shared" si="17"/>
        <v>520833.33333333331</v>
      </c>
      <c r="P21" s="114">
        <f t="shared" si="17"/>
        <v>520833.33333333331</v>
      </c>
      <c r="Q21" s="114">
        <f t="shared" si="17"/>
        <v>520833.33333333331</v>
      </c>
      <c r="R21" s="114">
        <f t="shared" si="17"/>
        <v>520833.33333333331</v>
      </c>
      <c r="S21" s="114">
        <f t="shared" si="17"/>
        <v>520833.33333333331</v>
      </c>
      <c r="T21" s="114">
        <f t="shared" si="17"/>
        <v>520833.33333333331</v>
      </c>
      <c r="U21" s="114">
        <f t="shared" si="17"/>
        <v>520833.33333333331</v>
      </c>
      <c r="V21" s="114">
        <f t="shared" si="17"/>
        <v>520833.33333333331</v>
      </c>
      <c r="W21" s="114">
        <f t="shared" si="17"/>
        <v>520833.33333333331</v>
      </c>
      <c r="X21" s="114">
        <f t="shared" si="17"/>
        <v>520833.33333333331</v>
      </c>
      <c r="Y21" s="114">
        <f t="shared" si="17"/>
        <v>520833.33333333331</v>
      </c>
      <c r="Z21" s="114">
        <f t="shared" si="17"/>
        <v>520833.33333333331</v>
      </c>
      <c r="AA21" s="114">
        <f t="shared" si="17"/>
        <v>520833.33333333331</v>
      </c>
      <c r="AB21" s="114">
        <f t="shared" si="17"/>
        <v>520833.33333333331</v>
      </c>
      <c r="AC21" s="114">
        <f t="shared" si="17"/>
        <v>520833.33333333331</v>
      </c>
      <c r="AD21" s="114">
        <f t="shared" si="17"/>
        <v>520833.33333333331</v>
      </c>
      <c r="AE21" s="114">
        <f t="shared" si="17"/>
        <v>520833.33333333331</v>
      </c>
      <c r="AF21" s="114">
        <f t="shared" si="17"/>
        <v>520833.33333333331</v>
      </c>
      <c r="AG21" s="114">
        <f t="shared" si="17"/>
        <v>520833.33333333331</v>
      </c>
      <c r="AH21" s="114">
        <f t="shared" si="17"/>
        <v>520833.33333333331</v>
      </c>
      <c r="AI21" s="114">
        <f t="shared" si="17"/>
        <v>520833.33333333331</v>
      </c>
      <c r="AJ21" s="114">
        <f t="shared" si="17"/>
        <v>520833.33333333331</v>
      </c>
      <c r="AK21" s="114">
        <f t="shared" si="17"/>
        <v>520833.33333333331</v>
      </c>
      <c r="AL21" s="114">
        <f t="shared" si="17"/>
        <v>520833.33333333331</v>
      </c>
      <c r="AM21" s="114">
        <f t="shared" si="17"/>
        <v>520833.33333333331</v>
      </c>
      <c r="AN21" s="114">
        <f t="shared" si="17"/>
        <v>520833.33333333331</v>
      </c>
      <c r="AO21" s="114">
        <f t="shared" si="17"/>
        <v>520833.33333333331</v>
      </c>
      <c r="AP21" s="114">
        <f t="shared" si="17"/>
        <v>520833.33333333331</v>
      </c>
      <c r="AQ21" s="114">
        <f t="shared" si="17"/>
        <v>520833.33333333331</v>
      </c>
      <c r="AR21" s="114">
        <f t="shared" si="17"/>
        <v>520833.33333333331</v>
      </c>
      <c r="AS21" s="114">
        <f t="shared" si="17"/>
        <v>520833.33333333331</v>
      </c>
      <c r="AT21" s="114">
        <f t="shared" si="17"/>
        <v>520833.33333333331</v>
      </c>
      <c r="AU21" s="114">
        <f t="shared" si="17"/>
        <v>520833.33333333331</v>
      </c>
      <c r="AV21" s="114">
        <f t="shared" si="17"/>
        <v>520833.33333333331</v>
      </c>
      <c r="AW21" s="114">
        <f t="shared" si="17"/>
        <v>520833.33333333331</v>
      </c>
      <c r="AX21" s="114">
        <f t="shared" si="17"/>
        <v>520833.33333333331</v>
      </c>
      <c r="AY21" s="114">
        <f t="shared" si="17"/>
        <v>520833.33333333331</v>
      </c>
      <c r="AZ21" s="114">
        <f t="shared" si="17"/>
        <v>520833.33333333331</v>
      </c>
      <c r="BA21" s="114">
        <f t="shared" si="17"/>
        <v>520833.33333333331</v>
      </c>
      <c r="BB21" s="114">
        <f t="shared" si="17"/>
        <v>520833.33333333331</v>
      </c>
      <c r="BC21" s="114">
        <f t="shared" si="17"/>
        <v>520833.33333333331</v>
      </c>
      <c r="BD21" s="114">
        <f t="shared" si="17"/>
        <v>520833.33333333331</v>
      </c>
      <c r="BE21" s="114">
        <f t="shared" si="17"/>
        <v>520833.33333333331</v>
      </c>
      <c r="BF21" s="114">
        <f t="shared" si="17"/>
        <v>520833.33333333331</v>
      </c>
      <c r="BG21" s="114">
        <f t="shared" si="17"/>
        <v>520833.33333333331</v>
      </c>
      <c r="BH21" s="114">
        <f t="shared" si="17"/>
        <v>520833.33333333331</v>
      </c>
      <c r="BI21" s="114">
        <f t="shared" si="17"/>
        <v>520833.33333333331</v>
      </c>
      <c r="BJ21" s="114">
        <f t="shared" si="17"/>
        <v>520833.33333333331</v>
      </c>
      <c r="BK21" s="114">
        <f t="shared" si="17"/>
        <v>520833.33333333331</v>
      </c>
      <c r="BL21" s="114">
        <f t="shared" si="17"/>
        <v>520833.33333333331</v>
      </c>
      <c r="BM21" s="114">
        <f t="shared" si="17"/>
        <v>520833.33333333331</v>
      </c>
      <c r="BN21" s="114">
        <f t="shared" si="17"/>
        <v>520833.33333333331</v>
      </c>
      <c r="BO21" s="114">
        <f t="shared" si="17"/>
        <v>520833.33333333331</v>
      </c>
      <c r="BP21" s="114">
        <f t="shared" ref="BP21:DQ23" si="18">IF(BO25&gt;0,MIN(BO25,$B6/$D6),0)</f>
        <v>520833.33333333331</v>
      </c>
      <c r="BQ21" s="114">
        <f t="shared" si="18"/>
        <v>520833.33333333331</v>
      </c>
      <c r="BR21" s="114">
        <f t="shared" si="18"/>
        <v>520833.33333333331</v>
      </c>
      <c r="BS21" s="114">
        <f t="shared" si="18"/>
        <v>520833.33333333331</v>
      </c>
      <c r="BT21" s="114">
        <f t="shared" si="18"/>
        <v>520833.33333333331</v>
      </c>
      <c r="BU21" s="114">
        <f t="shared" si="18"/>
        <v>520833.33333333331</v>
      </c>
      <c r="BV21" s="114">
        <f t="shared" si="18"/>
        <v>520833.33333333331</v>
      </c>
      <c r="BW21" s="114">
        <f t="shared" si="18"/>
        <v>520833.33333333331</v>
      </c>
      <c r="BX21" s="114">
        <f t="shared" si="18"/>
        <v>520833.33333333331</v>
      </c>
      <c r="BY21" s="114">
        <f t="shared" si="18"/>
        <v>520833.33333333331</v>
      </c>
      <c r="BZ21" s="114">
        <f t="shared" si="18"/>
        <v>520833.33333333331</v>
      </c>
      <c r="CA21" s="114">
        <f t="shared" si="18"/>
        <v>520833.33333333331</v>
      </c>
      <c r="CB21" s="114">
        <f t="shared" si="18"/>
        <v>520833.33333333331</v>
      </c>
      <c r="CC21" s="114">
        <f t="shared" si="18"/>
        <v>520833.33333333331</v>
      </c>
      <c r="CD21" s="114">
        <f t="shared" si="18"/>
        <v>520833.33333333331</v>
      </c>
      <c r="CE21" s="114">
        <f t="shared" si="18"/>
        <v>520833.33333333331</v>
      </c>
      <c r="CF21" s="114">
        <f t="shared" si="18"/>
        <v>520833.33333333331</v>
      </c>
      <c r="CG21" s="114">
        <f t="shared" si="18"/>
        <v>520833.33333333331</v>
      </c>
      <c r="CH21" s="114">
        <f t="shared" si="18"/>
        <v>520833.33333333331</v>
      </c>
      <c r="CI21" s="114">
        <f t="shared" si="18"/>
        <v>520833.33333333331</v>
      </c>
      <c r="CJ21" s="114">
        <f t="shared" si="18"/>
        <v>520833.33333333331</v>
      </c>
      <c r="CK21" s="114">
        <f t="shared" si="18"/>
        <v>520833.33333333331</v>
      </c>
      <c r="CL21" s="114">
        <f t="shared" si="18"/>
        <v>520833.33333333331</v>
      </c>
      <c r="CM21" s="114">
        <f t="shared" si="18"/>
        <v>520833.33333333331</v>
      </c>
      <c r="CN21" s="114">
        <f t="shared" si="18"/>
        <v>520833.33333333331</v>
      </c>
      <c r="CO21" s="114">
        <f t="shared" si="18"/>
        <v>520833.33333333331</v>
      </c>
      <c r="CP21" s="114">
        <f t="shared" si="18"/>
        <v>520833.33333333331</v>
      </c>
      <c r="CQ21" s="114">
        <f t="shared" si="18"/>
        <v>520833.33333333331</v>
      </c>
      <c r="CR21" s="114">
        <f t="shared" si="18"/>
        <v>520833.33333333331</v>
      </c>
      <c r="CS21" s="114">
        <f t="shared" si="18"/>
        <v>520833.33333333331</v>
      </c>
      <c r="CT21" s="114">
        <f t="shared" si="18"/>
        <v>520833.33333333331</v>
      </c>
      <c r="CU21" s="114">
        <f t="shared" si="18"/>
        <v>520833.33333333331</v>
      </c>
      <c r="CV21" s="114">
        <f t="shared" si="18"/>
        <v>520833.33333328826</v>
      </c>
      <c r="CW21" s="114">
        <f t="shared" si="18"/>
        <v>0</v>
      </c>
      <c r="CX21" s="114">
        <f t="shared" si="18"/>
        <v>0</v>
      </c>
      <c r="CY21" s="114">
        <f t="shared" si="18"/>
        <v>0</v>
      </c>
      <c r="CZ21" s="114">
        <f t="shared" si="18"/>
        <v>0</v>
      </c>
      <c r="DA21" s="114">
        <f t="shared" si="18"/>
        <v>0</v>
      </c>
      <c r="DB21" s="114">
        <f t="shared" si="18"/>
        <v>0</v>
      </c>
      <c r="DC21" s="114">
        <f t="shared" si="18"/>
        <v>0</v>
      </c>
      <c r="DD21" s="114">
        <f t="shared" si="18"/>
        <v>0</v>
      </c>
      <c r="DE21" s="114">
        <f t="shared" si="18"/>
        <v>0</v>
      </c>
      <c r="DF21" s="114">
        <f t="shared" si="18"/>
        <v>0</v>
      </c>
      <c r="DG21" s="114">
        <f t="shared" si="18"/>
        <v>0</v>
      </c>
      <c r="DH21" s="114">
        <f t="shared" si="18"/>
        <v>0</v>
      </c>
      <c r="DI21" s="114">
        <f t="shared" si="18"/>
        <v>0</v>
      </c>
      <c r="DJ21" s="114">
        <f t="shared" si="18"/>
        <v>0</v>
      </c>
      <c r="DK21" s="114">
        <f t="shared" si="18"/>
        <v>0</v>
      </c>
      <c r="DL21" s="114">
        <f t="shared" si="18"/>
        <v>0</v>
      </c>
      <c r="DM21" s="114">
        <f t="shared" si="18"/>
        <v>0</v>
      </c>
      <c r="DN21" s="114">
        <f t="shared" si="18"/>
        <v>0</v>
      </c>
      <c r="DO21" s="114">
        <f t="shared" si="18"/>
        <v>0</v>
      </c>
      <c r="DP21" s="114">
        <f t="shared" si="18"/>
        <v>0</v>
      </c>
      <c r="DQ21" s="115">
        <f t="shared" si="18"/>
        <v>0</v>
      </c>
    </row>
    <row r="22" spans="1:121" ht="18" customHeight="1" x14ac:dyDescent="0.3">
      <c r="A22" s="113" t="s">
        <v>199</v>
      </c>
      <c r="B22" s="114">
        <v>0</v>
      </c>
      <c r="C22" s="114">
        <f t="shared" ref="C22:R23" si="19">IF(B26&gt;0,MIN(B26,$B7/$D7),0)</f>
        <v>0</v>
      </c>
      <c r="D22" s="114">
        <f t="shared" si="19"/>
        <v>0</v>
      </c>
      <c r="E22" s="114">
        <f t="shared" si="19"/>
        <v>0</v>
      </c>
      <c r="F22" s="114">
        <f t="shared" si="19"/>
        <v>0</v>
      </c>
      <c r="G22" s="114">
        <f t="shared" si="19"/>
        <v>0</v>
      </c>
      <c r="H22" s="114">
        <f t="shared" si="19"/>
        <v>0</v>
      </c>
      <c r="I22" s="114">
        <f t="shared" si="19"/>
        <v>0</v>
      </c>
      <c r="J22" s="114">
        <f t="shared" si="19"/>
        <v>0</v>
      </c>
      <c r="K22" s="114">
        <f t="shared" si="19"/>
        <v>0</v>
      </c>
      <c r="L22" s="114">
        <f t="shared" si="19"/>
        <v>0</v>
      </c>
      <c r="M22" s="114">
        <f t="shared" si="19"/>
        <v>4166666.6666666665</v>
      </c>
      <c r="N22" s="114">
        <f t="shared" si="19"/>
        <v>4166666.6666666665</v>
      </c>
      <c r="O22" s="114">
        <f t="shared" si="19"/>
        <v>4166666.6666666665</v>
      </c>
      <c r="P22" s="114">
        <f t="shared" si="19"/>
        <v>4166666.6666666665</v>
      </c>
      <c r="Q22" s="114">
        <f t="shared" si="19"/>
        <v>4166666.6666666665</v>
      </c>
      <c r="R22" s="114">
        <f t="shared" si="19"/>
        <v>4166666.6666666665</v>
      </c>
      <c r="S22" s="114">
        <f t="shared" si="17"/>
        <v>4166666.6666666665</v>
      </c>
      <c r="T22" s="114">
        <f t="shared" si="17"/>
        <v>4166666.6666666665</v>
      </c>
      <c r="U22" s="114">
        <f t="shared" si="17"/>
        <v>4166666.6666666665</v>
      </c>
      <c r="V22" s="114">
        <f t="shared" si="17"/>
        <v>4166666.6666666665</v>
      </c>
      <c r="W22" s="114">
        <f t="shared" si="17"/>
        <v>4166666.6666666665</v>
      </c>
      <c r="X22" s="114">
        <f t="shared" si="17"/>
        <v>4166666.6666666665</v>
      </c>
      <c r="Y22" s="114">
        <f t="shared" si="17"/>
        <v>4166666.6666666665</v>
      </c>
      <c r="Z22" s="114">
        <f t="shared" si="17"/>
        <v>4166666.6666666665</v>
      </c>
      <c r="AA22" s="114">
        <f t="shared" si="17"/>
        <v>4166666.6666666665</v>
      </c>
      <c r="AB22" s="114">
        <f t="shared" si="17"/>
        <v>4166666.6666666665</v>
      </c>
      <c r="AC22" s="114">
        <f t="shared" si="17"/>
        <v>4166666.6666666665</v>
      </c>
      <c r="AD22" s="114">
        <f t="shared" si="17"/>
        <v>4166666.6666666665</v>
      </c>
      <c r="AE22" s="114">
        <f t="shared" si="17"/>
        <v>4166666.6666666665</v>
      </c>
      <c r="AF22" s="114">
        <f t="shared" si="17"/>
        <v>4166666.6666666665</v>
      </c>
      <c r="AG22" s="114">
        <f t="shared" si="17"/>
        <v>4166666.6666666665</v>
      </c>
      <c r="AH22" s="114">
        <f t="shared" si="17"/>
        <v>4166666.6666666665</v>
      </c>
      <c r="AI22" s="114">
        <f t="shared" si="17"/>
        <v>4166666.6666666665</v>
      </c>
      <c r="AJ22" s="114">
        <f t="shared" si="17"/>
        <v>4166666.6666666665</v>
      </c>
      <c r="AK22" s="114">
        <f t="shared" si="17"/>
        <v>4166666.6666666665</v>
      </c>
      <c r="AL22" s="114">
        <f t="shared" si="17"/>
        <v>4166666.6666666665</v>
      </c>
      <c r="AM22" s="114">
        <f t="shared" si="17"/>
        <v>4166666.6666666665</v>
      </c>
      <c r="AN22" s="114">
        <f t="shared" si="17"/>
        <v>4166666.6666666665</v>
      </c>
      <c r="AO22" s="114">
        <f t="shared" si="17"/>
        <v>4166666.6666666665</v>
      </c>
      <c r="AP22" s="114">
        <f t="shared" si="17"/>
        <v>4166666.6666666665</v>
      </c>
      <c r="AQ22" s="114">
        <f t="shared" si="17"/>
        <v>4166666.6666666665</v>
      </c>
      <c r="AR22" s="114">
        <f t="shared" si="17"/>
        <v>4166666.6666666665</v>
      </c>
      <c r="AS22" s="114">
        <f t="shared" si="17"/>
        <v>4166666.6666666665</v>
      </c>
      <c r="AT22" s="114">
        <f t="shared" si="17"/>
        <v>4166666.6666666665</v>
      </c>
      <c r="AU22" s="114">
        <f t="shared" si="17"/>
        <v>4166666.6666666665</v>
      </c>
      <c r="AV22" s="114">
        <f t="shared" si="17"/>
        <v>4166666.6666666665</v>
      </c>
      <c r="AW22" s="114">
        <f t="shared" si="17"/>
        <v>4166666.6666666665</v>
      </c>
      <c r="AX22" s="114">
        <f t="shared" si="17"/>
        <v>4166666.6666666665</v>
      </c>
      <c r="AY22" s="114">
        <f t="shared" si="17"/>
        <v>4166666.6666666665</v>
      </c>
      <c r="AZ22" s="114">
        <f t="shared" si="17"/>
        <v>4166666.6666666665</v>
      </c>
      <c r="BA22" s="114">
        <f t="shared" si="17"/>
        <v>4166666.6666666665</v>
      </c>
      <c r="BB22" s="114">
        <f t="shared" si="17"/>
        <v>4166666.6666666665</v>
      </c>
      <c r="BC22" s="114">
        <f t="shared" si="17"/>
        <v>4166666.6666666665</v>
      </c>
      <c r="BD22" s="114">
        <f t="shared" si="17"/>
        <v>4166666.6666666665</v>
      </c>
      <c r="BE22" s="114">
        <f t="shared" si="17"/>
        <v>4166666.6666666665</v>
      </c>
      <c r="BF22" s="114">
        <f t="shared" si="17"/>
        <v>4166666.6666666665</v>
      </c>
      <c r="BG22" s="114">
        <f t="shared" si="17"/>
        <v>4166666.6666666665</v>
      </c>
      <c r="BH22" s="114">
        <f t="shared" si="17"/>
        <v>4166666.6666666665</v>
      </c>
      <c r="BI22" s="114">
        <f t="shared" si="17"/>
        <v>8.6612999439239502E-8</v>
      </c>
      <c r="BJ22" s="114">
        <f t="shared" si="17"/>
        <v>0</v>
      </c>
      <c r="BK22" s="114">
        <f t="shared" si="17"/>
        <v>0</v>
      </c>
      <c r="BL22" s="114">
        <f t="shared" si="17"/>
        <v>0</v>
      </c>
      <c r="BM22" s="114">
        <f t="shared" si="17"/>
        <v>0</v>
      </c>
      <c r="BN22" s="114">
        <f t="shared" si="17"/>
        <v>0</v>
      </c>
      <c r="BO22" s="114">
        <f t="shared" si="17"/>
        <v>0</v>
      </c>
      <c r="BP22" s="114">
        <f t="shared" si="18"/>
        <v>0</v>
      </c>
      <c r="BQ22" s="114">
        <f t="shared" si="18"/>
        <v>0</v>
      </c>
      <c r="BR22" s="114">
        <f t="shared" si="18"/>
        <v>0</v>
      </c>
      <c r="BS22" s="114">
        <f t="shared" si="18"/>
        <v>0</v>
      </c>
      <c r="BT22" s="114">
        <f t="shared" si="18"/>
        <v>0</v>
      </c>
      <c r="BU22" s="114">
        <f t="shared" si="18"/>
        <v>0</v>
      </c>
      <c r="BV22" s="114">
        <f t="shared" si="18"/>
        <v>0</v>
      </c>
      <c r="BW22" s="114">
        <f t="shared" si="18"/>
        <v>0</v>
      </c>
      <c r="BX22" s="114">
        <f t="shared" si="18"/>
        <v>0</v>
      </c>
      <c r="BY22" s="114">
        <f t="shared" si="18"/>
        <v>0</v>
      </c>
      <c r="BZ22" s="114">
        <f t="shared" si="18"/>
        <v>0</v>
      </c>
      <c r="CA22" s="114">
        <f t="shared" si="18"/>
        <v>0</v>
      </c>
      <c r="CB22" s="114">
        <f t="shared" si="18"/>
        <v>0</v>
      </c>
      <c r="CC22" s="114">
        <f t="shared" si="18"/>
        <v>0</v>
      </c>
      <c r="CD22" s="114">
        <f t="shared" si="18"/>
        <v>0</v>
      </c>
      <c r="CE22" s="114">
        <f t="shared" si="18"/>
        <v>0</v>
      </c>
      <c r="CF22" s="114">
        <f t="shared" si="18"/>
        <v>0</v>
      </c>
      <c r="CG22" s="114">
        <f t="shared" si="18"/>
        <v>0</v>
      </c>
      <c r="CH22" s="114">
        <f t="shared" si="18"/>
        <v>0</v>
      </c>
      <c r="CI22" s="114">
        <f t="shared" si="18"/>
        <v>0</v>
      </c>
      <c r="CJ22" s="114">
        <f t="shared" si="18"/>
        <v>0</v>
      </c>
      <c r="CK22" s="114">
        <f t="shared" si="18"/>
        <v>0</v>
      </c>
      <c r="CL22" s="114">
        <f t="shared" si="18"/>
        <v>0</v>
      </c>
      <c r="CM22" s="114">
        <f t="shared" si="18"/>
        <v>0</v>
      </c>
      <c r="CN22" s="114">
        <f t="shared" si="18"/>
        <v>0</v>
      </c>
      <c r="CO22" s="114">
        <f t="shared" si="18"/>
        <v>0</v>
      </c>
      <c r="CP22" s="114">
        <f t="shared" si="18"/>
        <v>0</v>
      </c>
      <c r="CQ22" s="114">
        <f t="shared" si="18"/>
        <v>0</v>
      </c>
      <c r="CR22" s="114">
        <f t="shared" si="18"/>
        <v>0</v>
      </c>
      <c r="CS22" s="114">
        <f t="shared" si="18"/>
        <v>0</v>
      </c>
      <c r="CT22" s="114">
        <f t="shared" si="18"/>
        <v>0</v>
      </c>
      <c r="CU22" s="114">
        <f t="shared" si="18"/>
        <v>0</v>
      </c>
      <c r="CV22" s="114">
        <f t="shared" si="18"/>
        <v>0</v>
      </c>
      <c r="CW22" s="114">
        <f t="shared" si="18"/>
        <v>0</v>
      </c>
      <c r="CX22" s="114">
        <f t="shared" si="18"/>
        <v>0</v>
      </c>
      <c r="CY22" s="114">
        <f t="shared" si="18"/>
        <v>0</v>
      </c>
      <c r="CZ22" s="114">
        <f t="shared" si="18"/>
        <v>0</v>
      </c>
      <c r="DA22" s="114">
        <f t="shared" si="18"/>
        <v>0</v>
      </c>
      <c r="DB22" s="114">
        <f t="shared" si="18"/>
        <v>0</v>
      </c>
      <c r="DC22" s="114">
        <f t="shared" si="18"/>
        <v>0</v>
      </c>
      <c r="DD22" s="114">
        <f t="shared" si="18"/>
        <v>0</v>
      </c>
      <c r="DE22" s="114">
        <f t="shared" si="18"/>
        <v>0</v>
      </c>
      <c r="DF22" s="114">
        <f t="shared" si="18"/>
        <v>0</v>
      </c>
      <c r="DG22" s="114">
        <f t="shared" si="18"/>
        <v>0</v>
      </c>
      <c r="DH22" s="114">
        <f t="shared" si="18"/>
        <v>0</v>
      </c>
      <c r="DI22" s="114">
        <f t="shared" si="18"/>
        <v>0</v>
      </c>
      <c r="DJ22" s="114">
        <f t="shared" si="18"/>
        <v>0</v>
      </c>
      <c r="DK22" s="114">
        <f t="shared" si="18"/>
        <v>0</v>
      </c>
      <c r="DL22" s="114">
        <f t="shared" si="18"/>
        <v>0</v>
      </c>
      <c r="DM22" s="114">
        <f t="shared" si="18"/>
        <v>0</v>
      </c>
      <c r="DN22" s="114">
        <f t="shared" si="18"/>
        <v>0</v>
      </c>
      <c r="DO22" s="114">
        <f t="shared" si="18"/>
        <v>0</v>
      </c>
      <c r="DP22" s="114">
        <f t="shared" si="18"/>
        <v>0</v>
      </c>
      <c r="DQ22" s="115">
        <f t="shared" si="18"/>
        <v>0</v>
      </c>
    </row>
    <row r="23" spans="1:121" s="74" customFormat="1" ht="18" customHeight="1" thickBot="1" x14ac:dyDescent="0.35">
      <c r="A23" s="187" t="s">
        <v>200</v>
      </c>
      <c r="B23" s="188">
        <v>0</v>
      </c>
      <c r="C23" s="188">
        <f t="shared" si="19"/>
        <v>0</v>
      </c>
      <c r="D23" s="188">
        <f t="shared" ref="D23:BO23" si="20">IF(C27&gt;0,MIN(C27,$B8/$D8),0)</f>
        <v>0</v>
      </c>
      <c r="E23" s="188">
        <f t="shared" si="20"/>
        <v>0</v>
      </c>
      <c r="F23" s="188">
        <f t="shared" si="20"/>
        <v>0</v>
      </c>
      <c r="G23" s="188">
        <f t="shared" si="20"/>
        <v>0</v>
      </c>
      <c r="H23" s="188">
        <f t="shared" si="20"/>
        <v>0</v>
      </c>
      <c r="I23" s="188">
        <f t="shared" si="20"/>
        <v>0</v>
      </c>
      <c r="J23" s="188">
        <f t="shared" si="20"/>
        <v>0</v>
      </c>
      <c r="K23" s="188">
        <f t="shared" si="20"/>
        <v>0</v>
      </c>
      <c r="L23" s="188">
        <f t="shared" si="20"/>
        <v>0</v>
      </c>
      <c r="M23" s="188">
        <f t="shared" si="20"/>
        <v>0</v>
      </c>
      <c r="N23" s="188">
        <f t="shared" si="20"/>
        <v>0</v>
      </c>
      <c r="O23" s="188">
        <f t="shared" si="20"/>
        <v>0</v>
      </c>
      <c r="P23" s="188">
        <f t="shared" si="20"/>
        <v>0</v>
      </c>
      <c r="Q23" s="188">
        <f t="shared" si="20"/>
        <v>0</v>
      </c>
      <c r="R23" s="188">
        <f t="shared" si="20"/>
        <v>0</v>
      </c>
      <c r="S23" s="188">
        <f t="shared" si="20"/>
        <v>0</v>
      </c>
      <c r="T23" s="188">
        <f t="shared" si="20"/>
        <v>0</v>
      </c>
      <c r="U23" s="188">
        <f t="shared" si="20"/>
        <v>0</v>
      </c>
      <c r="V23" s="188">
        <f t="shared" si="20"/>
        <v>0</v>
      </c>
      <c r="W23" s="188">
        <f t="shared" si="20"/>
        <v>0</v>
      </c>
      <c r="X23" s="188">
        <f t="shared" si="20"/>
        <v>0</v>
      </c>
      <c r="Y23" s="188">
        <f t="shared" si="20"/>
        <v>0</v>
      </c>
      <c r="Z23" s="188">
        <f t="shared" si="20"/>
        <v>0</v>
      </c>
      <c r="AA23" s="188">
        <f t="shared" si="20"/>
        <v>0</v>
      </c>
      <c r="AB23" s="188">
        <f t="shared" si="20"/>
        <v>0</v>
      </c>
      <c r="AC23" s="188">
        <f t="shared" si="20"/>
        <v>0</v>
      </c>
      <c r="AD23" s="188">
        <f t="shared" si="20"/>
        <v>0</v>
      </c>
      <c r="AE23" s="188">
        <f t="shared" si="20"/>
        <v>0</v>
      </c>
      <c r="AF23" s="188">
        <f t="shared" si="20"/>
        <v>0</v>
      </c>
      <c r="AG23" s="188">
        <f t="shared" si="20"/>
        <v>0</v>
      </c>
      <c r="AH23" s="188">
        <f t="shared" si="20"/>
        <v>0</v>
      </c>
      <c r="AI23" s="188">
        <f t="shared" si="20"/>
        <v>0</v>
      </c>
      <c r="AJ23" s="188">
        <f t="shared" si="20"/>
        <v>0</v>
      </c>
      <c r="AK23" s="188">
        <f t="shared" si="20"/>
        <v>2604166.6666666665</v>
      </c>
      <c r="AL23" s="188">
        <f t="shared" si="20"/>
        <v>2604166.6666666665</v>
      </c>
      <c r="AM23" s="188">
        <f t="shared" si="20"/>
        <v>2604166.6666666665</v>
      </c>
      <c r="AN23" s="188">
        <f t="shared" si="20"/>
        <v>2604166.6666666665</v>
      </c>
      <c r="AO23" s="188">
        <f t="shared" si="20"/>
        <v>2604166.6666666665</v>
      </c>
      <c r="AP23" s="188">
        <f t="shared" si="20"/>
        <v>2604166.6666666665</v>
      </c>
      <c r="AQ23" s="188">
        <f t="shared" si="20"/>
        <v>2604166.6666666665</v>
      </c>
      <c r="AR23" s="188">
        <f t="shared" si="20"/>
        <v>2604166.6666666665</v>
      </c>
      <c r="AS23" s="188">
        <f t="shared" si="20"/>
        <v>2604166.6666666665</v>
      </c>
      <c r="AT23" s="188">
        <f t="shared" si="20"/>
        <v>2604166.6666666665</v>
      </c>
      <c r="AU23" s="188">
        <f t="shared" si="20"/>
        <v>2604166.6666666665</v>
      </c>
      <c r="AV23" s="188">
        <f t="shared" si="20"/>
        <v>2604166.6666666665</v>
      </c>
      <c r="AW23" s="188">
        <f t="shared" si="20"/>
        <v>2604166.6666666665</v>
      </c>
      <c r="AX23" s="188">
        <f t="shared" si="20"/>
        <v>2604166.6666666665</v>
      </c>
      <c r="AY23" s="188">
        <f t="shared" si="20"/>
        <v>2604166.6666666665</v>
      </c>
      <c r="AZ23" s="188">
        <f t="shared" si="20"/>
        <v>2604166.6666666665</v>
      </c>
      <c r="BA23" s="188">
        <f t="shared" si="20"/>
        <v>2604166.6666666665</v>
      </c>
      <c r="BB23" s="188">
        <f t="shared" si="20"/>
        <v>2604166.6666666665</v>
      </c>
      <c r="BC23" s="188">
        <f t="shared" si="20"/>
        <v>2604166.6666666665</v>
      </c>
      <c r="BD23" s="188">
        <f t="shared" si="20"/>
        <v>2604166.6666666665</v>
      </c>
      <c r="BE23" s="188">
        <f t="shared" si="20"/>
        <v>2604166.6666666665</v>
      </c>
      <c r="BF23" s="188">
        <f t="shared" si="20"/>
        <v>2604166.6666666665</v>
      </c>
      <c r="BG23" s="188">
        <f t="shared" si="20"/>
        <v>2604166.6666666665</v>
      </c>
      <c r="BH23" s="188">
        <f t="shared" si="20"/>
        <v>2604166.6666666665</v>
      </c>
      <c r="BI23" s="188">
        <f t="shared" si="20"/>
        <v>2604166.6666666665</v>
      </c>
      <c r="BJ23" s="188">
        <f t="shared" si="20"/>
        <v>2604166.6666666665</v>
      </c>
      <c r="BK23" s="188">
        <f t="shared" si="20"/>
        <v>2604166.6666666665</v>
      </c>
      <c r="BL23" s="188">
        <f t="shared" si="20"/>
        <v>2604166.6666666665</v>
      </c>
      <c r="BM23" s="188">
        <f t="shared" si="20"/>
        <v>2604166.6666666665</v>
      </c>
      <c r="BN23" s="188">
        <f t="shared" si="20"/>
        <v>2604166.6666666665</v>
      </c>
      <c r="BO23" s="188">
        <f t="shared" si="20"/>
        <v>2604166.6666666665</v>
      </c>
      <c r="BP23" s="188">
        <f t="shared" si="18"/>
        <v>2604166.6666666665</v>
      </c>
      <c r="BQ23" s="188">
        <f t="shared" si="18"/>
        <v>2604166.6666666665</v>
      </c>
      <c r="BR23" s="188">
        <f t="shared" si="18"/>
        <v>2604166.6666666665</v>
      </c>
      <c r="BS23" s="188">
        <f t="shared" si="18"/>
        <v>2604166.6666666665</v>
      </c>
      <c r="BT23" s="188">
        <f t="shared" si="18"/>
        <v>2604166.6666666665</v>
      </c>
      <c r="BU23" s="188">
        <f t="shared" si="18"/>
        <v>2604166.6666666665</v>
      </c>
      <c r="BV23" s="188">
        <f t="shared" si="18"/>
        <v>2604166.6666666665</v>
      </c>
      <c r="BW23" s="188">
        <f t="shared" si="18"/>
        <v>2604166.6666666665</v>
      </c>
      <c r="BX23" s="188">
        <f t="shared" si="18"/>
        <v>2604166.6666666665</v>
      </c>
      <c r="BY23" s="188">
        <f t="shared" si="18"/>
        <v>2604166.6666666665</v>
      </c>
      <c r="BZ23" s="188">
        <f t="shared" si="18"/>
        <v>2604166.6666666665</v>
      </c>
      <c r="CA23" s="188">
        <f t="shared" si="18"/>
        <v>2604166.6666666665</v>
      </c>
      <c r="CB23" s="188">
        <f t="shared" si="18"/>
        <v>2604166.6666666665</v>
      </c>
      <c r="CC23" s="188">
        <f t="shared" si="18"/>
        <v>2604166.6666666665</v>
      </c>
      <c r="CD23" s="188">
        <f t="shared" si="18"/>
        <v>2604166.6666666665</v>
      </c>
      <c r="CE23" s="188">
        <f t="shared" si="18"/>
        <v>2604166.6666666665</v>
      </c>
      <c r="CF23" s="188">
        <f t="shared" si="18"/>
        <v>2604166.6666666665</v>
      </c>
      <c r="CG23" s="188">
        <f t="shared" si="18"/>
        <v>2604166.6666666665</v>
      </c>
      <c r="CH23" s="188">
        <f t="shared" si="18"/>
        <v>2604166.6666666665</v>
      </c>
      <c r="CI23" s="188">
        <f t="shared" si="18"/>
        <v>2604166.6666666665</v>
      </c>
      <c r="CJ23" s="188">
        <f t="shared" si="18"/>
        <v>2604166.6666666665</v>
      </c>
      <c r="CK23" s="188">
        <f t="shared" si="18"/>
        <v>2604166.6666666665</v>
      </c>
      <c r="CL23" s="188">
        <f t="shared" si="18"/>
        <v>2604166.6666666665</v>
      </c>
      <c r="CM23" s="188">
        <f t="shared" si="18"/>
        <v>2604166.6666666665</v>
      </c>
      <c r="CN23" s="188">
        <f t="shared" si="18"/>
        <v>2604166.6666666665</v>
      </c>
      <c r="CO23" s="188">
        <f t="shared" si="18"/>
        <v>2604166.6666666665</v>
      </c>
      <c r="CP23" s="188">
        <f t="shared" si="18"/>
        <v>2604166.6666666665</v>
      </c>
      <c r="CQ23" s="188">
        <f t="shared" si="18"/>
        <v>2604166.6666666665</v>
      </c>
      <c r="CR23" s="188">
        <f t="shared" si="18"/>
        <v>2604166.6666666665</v>
      </c>
      <c r="CS23" s="188">
        <f t="shared" si="18"/>
        <v>2604166.6666666665</v>
      </c>
      <c r="CT23" s="188">
        <f t="shared" si="18"/>
        <v>2604166.6666666665</v>
      </c>
      <c r="CU23" s="188">
        <f t="shared" si="18"/>
        <v>2604166.6666666665</v>
      </c>
      <c r="CV23" s="188">
        <f t="shared" si="18"/>
        <v>2604166.6666666665</v>
      </c>
      <c r="CW23" s="188">
        <f t="shared" si="18"/>
        <v>2604166.6666666665</v>
      </c>
      <c r="CX23" s="188">
        <f t="shared" si="18"/>
        <v>2604166.6666666665</v>
      </c>
      <c r="CY23" s="188">
        <f t="shared" si="18"/>
        <v>2604166.6666666665</v>
      </c>
      <c r="CZ23" s="188">
        <f t="shared" si="18"/>
        <v>2604166.6666666665</v>
      </c>
      <c r="DA23" s="188">
        <f t="shared" si="18"/>
        <v>2604166.6666666665</v>
      </c>
      <c r="DB23" s="188">
        <f t="shared" si="18"/>
        <v>2604166.6666666665</v>
      </c>
      <c r="DC23" s="188">
        <f t="shared" si="18"/>
        <v>2604166.6666666665</v>
      </c>
      <c r="DD23" s="188">
        <f t="shared" si="18"/>
        <v>2604166.6666666665</v>
      </c>
      <c r="DE23" s="188">
        <f t="shared" si="18"/>
        <v>2604166.6666666665</v>
      </c>
      <c r="DF23" s="188">
        <f t="shared" si="18"/>
        <v>2604166.6666666665</v>
      </c>
      <c r="DG23" s="188">
        <f t="shared" si="18"/>
        <v>2604166.6666666665</v>
      </c>
      <c r="DH23" s="188">
        <f t="shared" si="18"/>
        <v>2604166.6666666665</v>
      </c>
      <c r="DI23" s="188">
        <f t="shared" si="18"/>
        <v>2604166.6666666665</v>
      </c>
      <c r="DJ23" s="188">
        <f t="shared" si="18"/>
        <v>2604166.6666666665</v>
      </c>
      <c r="DK23" s="188">
        <f t="shared" si="18"/>
        <v>2604166.6666666665</v>
      </c>
      <c r="DL23" s="188">
        <f t="shared" si="18"/>
        <v>2604166.6666666665</v>
      </c>
      <c r="DM23" s="188">
        <f t="shared" si="18"/>
        <v>2604166.6666666665</v>
      </c>
      <c r="DN23" s="188">
        <f t="shared" si="18"/>
        <v>2604166.6666666665</v>
      </c>
      <c r="DO23" s="188">
        <f t="shared" si="18"/>
        <v>2604166.6666666665</v>
      </c>
      <c r="DP23" s="188">
        <f t="shared" si="18"/>
        <v>2604166.6666666665</v>
      </c>
      <c r="DQ23" s="189">
        <f t="shared" si="18"/>
        <v>2604166.6666666665</v>
      </c>
    </row>
    <row r="24" spans="1:121" s="7" customFormat="1" ht="18" customHeight="1" thickBot="1" x14ac:dyDescent="0.35">
      <c r="A24" s="137" t="s">
        <v>209</v>
      </c>
      <c r="B24" s="139">
        <f>SUM(B25:B27)</f>
        <v>0</v>
      </c>
      <c r="C24" s="139">
        <f t="shared" ref="C24" si="21">SUM(C25:C27)</f>
        <v>0</v>
      </c>
      <c r="D24" s="139">
        <f t="shared" ref="D24" si="22">SUM(D25:D27)</f>
        <v>50000000</v>
      </c>
      <c r="E24" s="139">
        <f t="shared" ref="E24" si="23">SUM(E25:E27)</f>
        <v>49479166.666666664</v>
      </c>
      <c r="F24" s="139">
        <f t="shared" ref="F24" si="24">SUM(F25:F27)</f>
        <v>48958333.333333328</v>
      </c>
      <c r="G24" s="139">
        <f t="shared" ref="G24" si="25">SUM(G25:G27)</f>
        <v>48437499.999999993</v>
      </c>
      <c r="H24" s="139">
        <f t="shared" ref="H24" si="26">SUM(H25:H27)</f>
        <v>47916666.666666657</v>
      </c>
      <c r="I24" s="139">
        <f t="shared" ref="I24" si="27">SUM(I25:I27)</f>
        <v>47395833.333333321</v>
      </c>
      <c r="J24" s="139">
        <f t="shared" ref="J24" si="28">SUM(J25:J27)</f>
        <v>46874999.999999985</v>
      </c>
      <c r="K24" s="139">
        <f t="shared" ref="K24" si="29">SUM(K25:K27)</f>
        <v>46354166.666666649</v>
      </c>
      <c r="L24" s="139">
        <f t="shared" ref="L24" si="30">SUM(L25:L27)</f>
        <v>245833333.33333331</v>
      </c>
      <c r="M24" s="139">
        <f t="shared" ref="M24" si="31">SUM(M25:M27)</f>
        <v>241145833.33333331</v>
      </c>
      <c r="N24" s="139">
        <f t="shared" ref="N24" si="32">SUM(N25:N27)</f>
        <v>236458333.33333331</v>
      </c>
      <c r="O24" s="139">
        <f t="shared" ref="O24" si="33">SUM(O25:O27)</f>
        <v>231770833.33333334</v>
      </c>
      <c r="P24" s="139">
        <f t="shared" ref="P24" si="34">SUM(P25:P27)</f>
        <v>227083333.33333334</v>
      </c>
      <c r="Q24" s="139">
        <f t="shared" ref="Q24" si="35">SUM(Q25:Q27)</f>
        <v>222395833.33333334</v>
      </c>
      <c r="R24" s="139">
        <f t="shared" ref="R24" si="36">SUM(R25:R27)</f>
        <v>217708333.33333337</v>
      </c>
      <c r="S24" s="139">
        <f t="shared" ref="S24" si="37">SUM(S25:S27)</f>
        <v>213020833.33333337</v>
      </c>
      <c r="T24" s="139">
        <f t="shared" ref="T24" si="38">SUM(T25:T27)</f>
        <v>208333333.33333337</v>
      </c>
      <c r="U24" s="139">
        <f t="shared" ref="U24" si="39">SUM(U25:U27)</f>
        <v>203645833.33333337</v>
      </c>
      <c r="V24" s="139">
        <f t="shared" ref="V24" si="40">SUM(V25:V27)</f>
        <v>198958333.33333337</v>
      </c>
      <c r="W24" s="139">
        <f t="shared" ref="W24" si="41">SUM(W25:W27)</f>
        <v>194270833.3333334</v>
      </c>
      <c r="X24" s="139">
        <f t="shared" ref="X24" si="42">SUM(X25:X27)</f>
        <v>189583333.3333334</v>
      </c>
      <c r="Y24" s="139">
        <f t="shared" ref="Y24" si="43">SUM(Y25:Y27)</f>
        <v>184895833.3333334</v>
      </c>
      <c r="Z24" s="139">
        <f t="shared" ref="Z24" si="44">SUM(Z25:Z27)</f>
        <v>180208333.33333343</v>
      </c>
      <c r="AA24" s="139">
        <f t="shared" ref="AA24" si="45">SUM(AA25:AA27)</f>
        <v>175520833.33333343</v>
      </c>
      <c r="AB24" s="139">
        <f t="shared" ref="AB24" si="46">SUM(AB25:AB27)</f>
        <v>170833333.33333343</v>
      </c>
      <c r="AC24" s="139">
        <f t="shared" ref="AC24" si="47">SUM(AC25:AC27)</f>
        <v>166145833.3333334</v>
      </c>
      <c r="AD24" s="139">
        <f t="shared" ref="AD24" si="48">SUM(AD25:AD27)</f>
        <v>161458333.3333334</v>
      </c>
      <c r="AE24" s="139">
        <f t="shared" ref="AE24" si="49">SUM(AE25:AE27)</f>
        <v>156770833.3333334</v>
      </c>
      <c r="AF24" s="139">
        <f t="shared" ref="AF24" si="50">SUM(AF25:AF27)</f>
        <v>152083333.33333337</v>
      </c>
      <c r="AG24" s="139">
        <f t="shared" ref="AG24" si="51">SUM(AG25:AG27)</f>
        <v>147395833.33333337</v>
      </c>
      <c r="AH24" s="139">
        <f t="shared" ref="AH24" si="52">SUM(AH25:AH27)</f>
        <v>142708333.33333337</v>
      </c>
      <c r="AI24" s="139">
        <f t="shared" ref="AI24" si="53">SUM(AI25:AI27)</f>
        <v>138020833.33333337</v>
      </c>
      <c r="AJ24" s="139">
        <f t="shared" ref="AJ24" si="54">SUM(AJ25:AJ27)</f>
        <v>383333333.33333337</v>
      </c>
      <c r="AK24" s="139">
        <f t="shared" ref="AK24" si="55">SUM(AK25:AK27)</f>
        <v>376041666.66666669</v>
      </c>
      <c r="AL24" s="139">
        <f t="shared" ref="AL24" si="56">SUM(AL25:AL27)</f>
        <v>368750000.00000006</v>
      </c>
      <c r="AM24" s="139">
        <f t="shared" ref="AM24" si="57">SUM(AM25:AM27)</f>
        <v>361458333.33333337</v>
      </c>
      <c r="AN24" s="139">
        <f t="shared" ref="AN24" si="58">SUM(AN25:AN27)</f>
        <v>354166666.66666675</v>
      </c>
      <c r="AO24" s="139">
        <f t="shared" ref="AO24" si="59">SUM(AO25:AO27)</f>
        <v>346875000.00000006</v>
      </c>
      <c r="AP24" s="139">
        <f t="shared" ref="AP24" si="60">SUM(AP25:AP27)</f>
        <v>339583333.33333337</v>
      </c>
      <c r="AQ24" s="139">
        <f t="shared" ref="AQ24" si="61">SUM(AQ25:AQ27)</f>
        <v>332291666.66666675</v>
      </c>
      <c r="AR24" s="139">
        <f t="shared" ref="AR24" si="62">SUM(AR25:AR27)</f>
        <v>325000000.00000012</v>
      </c>
      <c r="AS24" s="139">
        <f t="shared" ref="AS24" si="63">SUM(AS25:AS27)</f>
        <v>317708333.33333343</v>
      </c>
      <c r="AT24" s="139">
        <f t="shared" ref="AT24" si="64">SUM(AT25:AT27)</f>
        <v>310416666.66666675</v>
      </c>
      <c r="AU24" s="139">
        <f t="shared" ref="AU24" si="65">SUM(AU25:AU27)</f>
        <v>303125000.00000012</v>
      </c>
      <c r="AV24" s="139">
        <f t="shared" ref="AV24" si="66">SUM(AV25:AV27)</f>
        <v>295833333.33333349</v>
      </c>
      <c r="AW24" s="139">
        <f t="shared" ref="AW24" si="67">SUM(AW25:AW27)</f>
        <v>288541666.66666681</v>
      </c>
      <c r="AX24" s="139">
        <f t="shared" ref="AX24" si="68">SUM(AX25:AX27)</f>
        <v>281250000.00000018</v>
      </c>
      <c r="AY24" s="139">
        <f t="shared" ref="AY24" si="69">SUM(AY25:AY27)</f>
        <v>273958333.33333349</v>
      </c>
      <c r="AZ24" s="139">
        <f t="shared" ref="AZ24" si="70">SUM(AZ25:AZ27)</f>
        <v>266666666.66666687</v>
      </c>
      <c r="BA24" s="139">
        <f t="shared" ref="BA24" si="71">SUM(BA25:BA27)</f>
        <v>259375000.00000021</v>
      </c>
      <c r="BB24" s="139">
        <f t="shared" ref="BB24" si="72">SUM(BB25:BB27)</f>
        <v>252083333.33333355</v>
      </c>
      <c r="BC24" s="139">
        <f t="shared" ref="BC24" si="73">SUM(BC25:BC27)</f>
        <v>244791666.6666669</v>
      </c>
      <c r="BD24" s="139">
        <f t="shared" ref="BD24" si="74">SUM(BD25:BD27)</f>
        <v>237500000.00000024</v>
      </c>
      <c r="BE24" s="139">
        <f t="shared" ref="BE24" si="75">SUM(BE25:BE27)</f>
        <v>230208333.33333358</v>
      </c>
      <c r="BF24" s="139">
        <f t="shared" ref="BF24" si="76">SUM(BF25:BF27)</f>
        <v>222916666.66666692</v>
      </c>
      <c r="BG24" s="139">
        <f t="shared" ref="BG24" si="77">SUM(BG25:BG27)</f>
        <v>215625000.00000027</v>
      </c>
      <c r="BH24" s="139">
        <f t="shared" ref="BH24" si="78">SUM(BH25:BH27)</f>
        <v>208333333.33333361</v>
      </c>
      <c r="BI24" s="139">
        <f t="shared" ref="BI24" si="79">SUM(BI25:BI27)</f>
        <v>205208333.33333355</v>
      </c>
      <c r="BJ24" s="139">
        <f t="shared" ref="BJ24" si="80">SUM(BJ25:BJ27)</f>
        <v>202083333.33333355</v>
      </c>
      <c r="BK24" s="139">
        <f t="shared" ref="BK24" si="81">SUM(BK25:BK27)</f>
        <v>198958333.33333355</v>
      </c>
      <c r="BL24" s="139">
        <f t="shared" ref="BL24" si="82">SUM(BL25:BL27)</f>
        <v>195833333.33333358</v>
      </c>
      <c r="BM24" s="139">
        <f t="shared" ref="BM24" si="83">SUM(BM25:BM27)</f>
        <v>192708333.33333358</v>
      </c>
      <c r="BN24" s="139">
        <f t="shared" ref="BN24" si="84">SUM(BN25:BN27)</f>
        <v>189583333.33333358</v>
      </c>
      <c r="BO24" s="139">
        <f t="shared" ref="BO24" si="85">SUM(BO25:BO27)</f>
        <v>186458333.33333361</v>
      </c>
      <c r="BP24" s="139">
        <f t="shared" ref="BP24" si="86">SUM(BP25:BP27)</f>
        <v>183333333.33333361</v>
      </c>
      <c r="BQ24" s="139">
        <f t="shared" ref="BQ24" si="87">SUM(BQ25:BQ27)</f>
        <v>180208333.33333361</v>
      </c>
      <c r="BR24" s="139">
        <f t="shared" ref="BR24" si="88">SUM(BR25:BR27)</f>
        <v>177083333.33333364</v>
      </c>
      <c r="BS24" s="139">
        <f t="shared" ref="BS24" si="89">SUM(BS25:BS27)</f>
        <v>173958333.33333364</v>
      </c>
      <c r="BT24" s="139">
        <f t="shared" ref="BT24" si="90">SUM(BT25:BT27)</f>
        <v>170833333.33333364</v>
      </c>
      <c r="BU24" s="139">
        <f t="shared" ref="BU24" si="91">SUM(BU25:BU27)</f>
        <v>167708333.33333367</v>
      </c>
      <c r="BV24" s="139">
        <f t="shared" ref="BV24" si="92">SUM(BV25:BV27)</f>
        <v>164583333.33333367</v>
      </c>
      <c r="BW24" s="139">
        <f t="shared" ref="BW24" si="93">SUM(BW25:BW27)</f>
        <v>161458333.33333367</v>
      </c>
      <c r="BX24" s="139">
        <f t="shared" ref="BX24" si="94">SUM(BX25:BX27)</f>
        <v>158333333.3333337</v>
      </c>
      <c r="BY24" s="139">
        <f t="shared" ref="BY24" si="95">SUM(BY25:BY27)</f>
        <v>155208333.3333337</v>
      </c>
      <c r="BZ24" s="139">
        <f t="shared" ref="BZ24" si="96">SUM(BZ25:BZ27)</f>
        <v>152083333.3333337</v>
      </c>
      <c r="CA24" s="139">
        <f t="shared" ref="CA24" si="97">SUM(CA25:CA27)</f>
        <v>148958333.33333373</v>
      </c>
      <c r="CB24" s="139">
        <f t="shared" ref="CB24" si="98">SUM(CB25:CB27)</f>
        <v>145833333.33333373</v>
      </c>
      <c r="CC24" s="139">
        <f t="shared" ref="CC24" si="99">SUM(CC25:CC27)</f>
        <v>142708333.33333373</v>
      </c>
      <c r="CD24" s="139">
        <f t="shared" ref="CD24" si="100">SUM(CD25:CD27)</f>
        <v>139583333.3333337</v>
      </c>
      <c r="CE24" s="139">
        <f t="shared" ref="CE24" si="101">SUM(CE25:CE27)</f>
        <v>136458333.3333337</v>
      </c>
      <c r="CF24" s="139">
        <f t="shared" ref="CF24" si="102">SUM(CF25:CF27)</f>
        <v>133333333.3333337</v>
      </c>
      <c r="CG24" s="139">
        <f t="shared" ref="CG24" si="103">SUM(CG25:CG27)</f>
        <v>130208333.3333337</v>
      </c>
      <c r="CH24" s="139">
        <f t="shared" ref="CH24" si="104">SUM(CH25:CH27)</f>
        <v>127083333.3333337</v>
      </c>
      <c r="CI24" s="139">
        <f t="shared" ref="CI24" si="105">SUM(CI25:CI27)</f>
        <v>123958333.33333369</v>
      </c>
      <c r="CJ24" s="139">
        <f t="shared" ref="CJ24" si="106">SUM(CJ25:CJ27)</f>
        <v>120833333.33333369</v>
      </c>
      <c r="CK24" s="139">
        <f t="shared" ref="CK24" si="107">SUM(CK25:CK27)</f>
        <v>117708333.33333369</v>
      </c>
      <c r="CL24" s="139">
        <f t="shared" ref="CL24" si="108">SUM(CL25:CL27)</f>
        <v>114583333.33333367</v>
      </c>
      <c r="CM24" s="139">
        <f t="shared" ref="CM24" si="109">SUM(CM25:CM27)</f>
        <v>111458333.33333367</v>
      </c>
      <c r="CN24" s="139">
        <f t="shared" ref="CN24" si="110">SUM(CN25:CN27)</f>
        <v>108333333.33333367</v>
      </c>
      <c r="CO24" s="139">
        <f t="shared" ref="CO24" si="111">SUM(CO25:CO27)</f>
        <v>105208333.33333366</v>
      </c>
      <c r="CP24" s="139">
        <f t="shared" ref="CP24" si="112">SUM(CP25:CP27)</f>
        <v>102083333.33333366</v>
      </c>
      <c r="CQ24" s="139">
        <f t="shared" ref="CQ24" si="113">SUM(CQ25:CQ27)</f>
        <v>98958333.333333656</v>
      </c>
      <c r="CR24" s="139">
        <f t="shared" ref="CR24" si="114">SUM(CR25:CR27)</f>
        <v>95833333.333333641</v>
      </c>
      <c r="CS24" s="139">
        <f t="shared" ref="CS24" si="115">SUM(CS25:CS27)</f>
        <v>92708333.333333641</v>
      </c>
      <c r="CT24" s="139">
        <f t="shared" ref="CT24" si="116">SUM(CT25:CT27)</f>
        <v>89583333.333333641</v>
      </c>
      <c r="CU24" s="139">
        <f t="shared" ref="CU24" si="117">SUM(CU25:CU27)</f>
        <v>86458333.333333626</v>
      </c>
      <c r="CV24" s="139">
        <f t="shared" ref="CV24" si="118">SUM(CV25:CV27)</f>
        <v>83333333.333333671</v>
      </c>
      <c r="CW24" s="139">
        <f t="shared" ref="CW24" si="119">SUM(CW25:CW27)</f>
        <v>80729166.666666999</v>
      </c>
      <c r="CX24" s="139">
        <f t="shared" ref="CX24" si="120">SUM(CX25:CX27)</f>
        <v>78125000.000000328</v>
      </c>
      <c r="CY24" s="139">
        <f t="shared" ref="CY24" si="121">SUM(CY25:CY27)</f>
        <v>75520833.333333656</v>
      </c>
      <c r="CZ24" s="139">
        <f t="shared" ref="CZ24" si="122">SUM(CZ25:CZ27)</f>
        <v>72916666.666666985</v>
      </c>
      <c r="DA24" s="139">
        <f t="shared" ref="DA24" si="123">SUM(DA25:DA27)</f>
        <v>70312500.000000313</v>
      </c>
      <c r="DB24" s="139">
        <f t="shared" ref="DB24" si="124">SUM(DB25:DB27)</f>
        <v>67708333.333333641</v>
      </c>
      <c r="DC24" s="139">
        <f t="shared" ref="DC24" si="125">SUM(DC25:DC27)</f>
        <v>65104166.666666977</v>
      </c>
      <c r="DD24" s="139">
        <f t="shared" ref="DD24" si="126">SUM(DD25:DD27)</f>
        <v>62500000.000000313</v>
      </c>
      <c r="DE24" s="139">
        <f t="shared" ref="DE24" si="127">SUM(DE25:DE27)</f>
        <v>59895833.333333649</v>
      </c>
      <c r="DF24" s="139">
        <f t="shared" ref="DF24" si="128">SUM(DF25:DF27)</f>
        <v>57291666.666666985</v>
      </c>
      <c r="DG24" s="139">
        <f t="shared" ref="DG24" si="129">SUM(DG25:DG27)</f>
        <v>54687500.00000032</v>
      </c>
      <c r="DH24" s="139">
        <f t="shared" ref="DH24" si="130">SUM(DH25:DH27)</f>
        <v>52083333.333333656</v>
      </c>
      <c r="DI24" s="139">
        <f t="shared" ref="DI24" si="131">SUM(DI25:DI27)</f>
        <v>49479166.666666992</v>
      </c>
      <c r="DJ24" s="139">
        <f t="shared" ref="DJ24" si="132">SUM(DJ25:DJ27)</f>
        <v>46875000.000000328</v>
      </c>
      <c r="DK24" s="139">
        <f t="shared" ref="DK24" si="133">SUM(DK25:DK27)</f>
        <v>44270833.333333664</v>
      </c>
      <c r="DL24" s="139">
        <f t="shared" ref="DL24" si="134">SUM(DL25:DL27)</f>
        <v>41666666.666666999</v>
      </c>
      <c r="DM24" s="139">
        <f t="shared" ref="DM24" si="135">SUM(DM25:DM27)</f>
        <v>39062500.000000335</v>
      </c>
      <c r="DN24" s="139">
        <f t="shared" ref="DN24" si="136">SUM(DN25:DN27)</f>
        <v>36458333.333333671</v>
      </c>
      <c r="DO24" s="139">
        <f t="shared" ref="DO24" si="137">SUM(DO25:DO27)</f>
        <v>33854166.666667007</v>
      </c>
      <c r="DP24" s="139">
        <f t="shared" ref="DP24" si="138">SUM(DP25:DP27)</f>
        <v>31250000.000000339</v>
      </c>
      <c r="DQ24" s="140">
        <f t="shared" ref="DQ24" si="139">SUM(DQ25:DQ27)</f>
        <v>28645833.333333671</v>
      </c>
    </row>
    <row r="25" spans="1:121" ht="18" customHeight="1" x14ac:dyDescent="0.3">
      <c r="A25" s="113" t="s">
        <v>198</v>
      </c>
      <c r="B25" s="114">
        <v>0</v>
      </c>
      <c r="C25" s="114">
        <f>B25+C13-C21</f>
        <v>0</v>
      </c>
      <c r="D25" s="114">
        <f t="shared" ref="D25:BO26" si="140">C25+D13-D21</f>
        <v>50000000</v>
      </c>
      <c r="E25" s="114">
        <f t="shared" si="140"/>
        <v>49479166.666666664</v>
      </c>
      <c r="F25" s="114">
        <f t="shared" si="140"/>
        <v>48958333.333333328</v>
      </c>
      <c r="G25" s="114">
        <f t="shared" si="140"/>
        <v>48437499.999999993</v>
      </c>
      <c r="H25" s="114">
        <f t="shared" si="140"/>
        <v>47916666.666666657</v>
      </c>
      <c r="I25" s="114">
        <f t="shared" si="140"/>
        <v>47395833.333333321</v>
      </c>
      <c r="J25" s="114">
        <f t="shared" si="140"/>
        <v>46874999.999999985</v>
      </c>
      <c r="K25" s="114">
        <f t="shared" si="140"/>
        <v>46354166.666666649</v>
      </c>
      <c r="L25" s="114">
        <f t="shared" si="140"/>
        <v>45833333.333333313</v>
      </c>
      <c r="M25" s="114">
        <f t="shared" si="140"/>
        <v>45312499.999999978</v>
      </c>
      <c r="N25" s="114">
        <f t="shared" si="140"/>
        <v>44791666.666666642</v>
      </c>
      <c r="O25" s="114">
        <f t="shared" si="140"/>
        <v>44270833.333333306</v>
      </c>
      <c r="P25" s="114">
        <f t="shared" si="140"/>
        <v>43749999.99999997</v>
      </c>
      <c r="Q25" s="114">
        <f t="shared" si="140"/>
        <v>43229166.666666634</v>
      </c>
      <c r="R25" s="114">
        <f t="shared" si="140"/>
        <v>42708333.333333299</v>
      </c>
      <c r="S25" s="114">
        <f t="shared" si="140"/>
        <v>42187499.999999963</v>
      </c>
      <c r="T25" s="114">
        <f t="shared" si="140"/>
        <v>41666666.666666627</v>
      </c>
      <c r="U25" s="114">
        <f t="shared" si="140"/>
        <v>41145833.333333291</v>
      </c>
      <c r="V25" s="114">
        <f t="shared" si="140"/>
        <v>40624999.999999955</v>
      </c>
      <c r="W25" s="114">
        <f t="shared" si="140"/>
        <v>40104166.666666619</v>
      </c>
      <c r="X25" s="114">
        <f t="shared" si="140"/>
        <v>39583333.333333284</v>
      </c>
      <c r="Y25" s="114">
        <f t="shared" si="140"/>
        <v>39062499.999999948</v>
      </c>
      <c r="Z25" s="114">
        <f t="shared" si="140"/>
        <v>38541666.666666612</v>
      </c>
      <c r="AA25" s="114">
        <f t="shared" si="140"/>
        <v>38020833.333333276</v>
      </c>
      <c r="AB25" s="114">
        <f t="shared" si="140"/>
        <v>37499999.99999994</v>
      </c>
      <c r="AC25" s="114">
        <f t="shared" si="140"/>
        <v>36979166.666666605</v>
      </c>
      <c r="AD25" s="114">
        <f t="shared" si="140"/>
        <v>36458333.333333269</v>
      </c>
      <c r="AE25" s="114">
        <f t="shared" si="140"/>
        <v>35937499.999999933</v>
      </c>
      <c r="AF25" s="114">
        <f t="shared" si="140"/>
        <v>35416666.666666597</v>
      </c>
      <c r="AG25" s="114">
        <f t="shared" si="140"/>
        <v>34895833.333333261</v>
      </c>
      <c r="AH25" s="114">
        <f t="shared" si="140"/>
        <v>34374999.999999925</v>
      </c>
      <c r="AI25" s="114">
        <f t="shared" si="140"/>
        <v>33854166.66666659</v>
      </c>
      <c r="AJ25" s="114">
        <f t="shared" si="140"/>
        <v>33333333.333333258</v>
      </c>
      <c r="AK25" s="114">
        <f t="shared" si="140"/>
        <v>32812499.999999925</v>
      </c>
      <c r="AL25" s="114">
        <f t="shared" si="140"/>
        <v>32291666.666666593</v>
      </c>
      <c r="AM25" s="114">
        <f t="shared" si="140"/>
        <v>31770833.333333261</v>
      </c>
      <c r="AN25" s="114">
        <f t="shared" si="140"/>
        <v>31249999.999999929</v>
      </c>
      <c r="AO25" s="114">
        <f t="shared" si="140"/>
        <v>30729166.666666597</v>
      </c>
      <c r="AP25" s="114">
        <f t="shared" si="140"/>
        <v>30208333.333333265</v>
      </c>
      <c r="AQ25" s="114">
        <f t="shared" si="140"/>
        <v>29687499.999999933</v>
      </c>
      <c r="AR25" s="114">
        <f t="shared" si="140"/>
        <v>29166666.666666601</v>
      </c>
      <c r="AS25" s="114">
        <f t="shared" si="140"/>
        <v>28645833.333333269</v>
      </c>
      <c r="AT25" s="114">
        <f t="shared" si="140"/>
        <v>28124999.999999937</v>
      </c>
      <c r="AU25" s="114">
        <f t="shared" si="140"/>
        <v>27604166.666666605</v>
      </c>
      <c r="AV25" s="114">
        <f t="shared" si="140"/>
        <v>27083333.333333272</v>
      </c>
      <c r="AW25" s="114">
        <f t="shared" si="140"/>
        <v>26562499.99999994</v>
      </c>
      <c r="AX25" s="114">
        <f t="shared" si="140"/>
        <v>26041666.666666608</v>
      </c>
      <c r="AY25" s="114">
        <f t="shared" si="140"/>
        <v>25520833.333333276</v>
      </c>
      <c r="AZ25" s="114">
        <f t="shared" si="140"/>
        <v>24999999.999999944</v>
      </c>
      <c r="BA25" s="114">
        <f t="shared" si="140"/>
        <v>24479166.666666612</v>
      </c>
      <c r="BB25" s="114">
        <f t="shared" si="140"/>
        <v>23958333.33333328</v>
      </c>
      <c r="BC25" s="114">
        <f t="shared" si="140"/>
        <v>23437499.999999948</v>
      </c>
      <c r="BD25" s="114">
        <f t="shared" si="140"/>
        <v>22916666.666666616</v>
      </c>
      <c r="BE25" s="114">
        <f t="shared" si="140"/>
        <v>22395833.333333284</v>
      </c>
      <c r="BF25" s="114">
        <f t="shared" si="140"/>
        <v>21874999.999999952</v>
      </c>
      <c r="BG25" s="114">
        <f t="shared" si="140"/>
        <v>21354166.666666619</v>
      </c>
      <c r="BH25" s="114">
        <f t="shared" si="140"/>
        <v>20833333.333333287</v>
      </c>
      <c r="BI25" s="114">
        <f t="shared" si="140"/>
        <v>20312499.999999955</v>
      </c>
      <c r="BJ25" s="114">
        <f t="shared" si="140"/>
        <v>19791666.666666623</v>
      </c>
      <c r="BK25" s="114">
        <f t="shared" si="140"/>
        <v>19270833.333333291</v>
      </c>
      <c r="BL25" s="114">
        <f t="shared" si="140"/>
        <v>18749999.999999959</v>
      </c>
      <c r="BM25" s="114">
        <f t="shared" si="140"/>
        <v>18229166.666666627</v>
      </c>
      <c r="BN25" s="114">
        <f t="shared" si="140"/>
        <v>17708333.333333295</v>
      </c>
      <c r="BO25" s="114">
        <f t="shared" si="140"/>
        <v>17187499.999999963</v>
      </c>
      <c r="BP25" s="114">
        <f t="shared" ref="BP25:DQ27" si="141">BO25+BP13-BP21</f>
        <v>16666666.666666629</v>
      </c>
      <c r="BQ25" s="114">
        <f t="shared" si="141"/>
        <v>16145833.333333295</v>
      </c>
      <c r="BR25" s="114">
        <f t="shared" si="141"/>
        <v>15624999.999999961</v>
      </c>
      <c r="BS25" s="114">
        <f t="shared" si="141"/>
        <v>15104166.666666627</v>
      </c>
      <c r="BT25" s="114">
        <f t="shared" si="141"/>
        <v>14583333.333333293</v>
      </c>
      <c r="BU25" s="114">
        <f t="shared" si="141"/>
        <v>14062499.999999959</v>
      </c>
      <c r="BV25" s="114">
        <f t="shared" si="141"/>
        <v>13541666.666666625</v>
      </c>
      <c r="BW25" s="114">
        <f t="shared" si="141"/>
        <v>13020833.333333291</v>
      </c>
      <c r="BX25" s="114">
        <f t="shared" si="141"/>
        <v>12499999.999999957</v>
      </c>
      <c r="BY25" s="114">
        <f t="shared" si="141"/>
        <v>11979166.666666623</v>
      </c>
      <c r="BZ25" s="114">
        <f t="shared" si="141"/>
        <v>11458333.333333289</v>
      </c>
      <c r="CA25" s="114">
        <f t="shared" si="141"/>
        <v>10937499.999999955</v>
      </c>
      <c r="CB25" s="114">
        <f t="shared" si="141"/>
        <v>10416666.666666621</v>
      </c>
      <c r="CC25" s="114">
        <f t="shared" si="141"/>
        <v>9895833.3333332874</v>
      </c>
      <c r="CD25" s="114">
        <f t="shared" si="141"/>
        <v>9374999.9999999534</v>
      </c>
      <c r="CE25" s="114">
        <f t="shared" si="141"/>
        <v>8854166.6666666195</v>
      </c>
      <c r="CF25" s="114">
        <f t="shared" si="141"/>
        <v>8333333.3333332865</v>
      </c>
      <c r="CG25" s="114">
        <f t="shared" si="141"/>
        <v>7812499.9999999534</v>
      </c>
      <c r="CH25" s="114">
        <f t="shared" si="141"/>
        <v>7291666.6666666204</v>
      </c>
      <c r="CI25" s="114">
        <f t="shared" si="141"/>
        <v>6770833.3333332874</v>
      </c>
      <c r="CJ25" s="114">
        <f t="shared" si="141"/>
        <v>6249999.9999999544</v>
      </c>
      <c r="CK25" s="114">
        <f t="shared" si="141"/>
        <v>5729166.6666666213</v>
      </c>
      <c r="CL25" s="114">
        <f t="shared" si="141"/>
        <v>5208333.3333332883</v>
      </c>
      <c r="CM25" s="114">
        <f t="shared" si="141"/>
        <v>4687499.9999999553</v>
      </c>
      <c r="CN25" s="114">
        <f t="shared" si="141"/>
        <v>4166666.6666666218</v>
      </c>
      <c r="CO25" s="114">
        <f t="shared" si="141"/>
        <v>3645833.3333332883</v>
      </c>
      <c r="CP25" s="114">
        <f t="shared" si="141"/>
        <v>3124999.9999999548</v>
      </c>
      <c r="CQ25" s="114">
        <f t="shared" si="141"/>
        <v>2604166.6666666213</v>
      </c>
      <c r="CR25" s="114">
        <f t="shared" si="141"/>
        <v>2083333.3333332881</v>
      </c>
      <c r="CS25" s="114">
        <f t="shared" si="141"/>
        <v>1562499.9999999548</v>
      </c>
      <c r="CT25" s="114">
        <f t="shared" si="141"/>
        <v>1041666.6666666216</v>
      </c>
      <c r="CU25" s="114">
        <f t="shared" si="141"/>
        <v>520833.33333328826</v>
      </c>
      <c r="CV25" s="114">
        <f t="shared" si="141"/>
        <v>0</v>
      </c>
      <c r="CW25" s="114">
        <f t="shared" si="141"/>
        <v>0</v>
      </c>
      <c r="CX25" s="114">
        <f t="shared" si="141"/>
        <v>0</v>
      </c>
      <c r="CY25" s="114">
        <f t="shared" si="141"/>
        <v>0</v>
      </c>
      <c r="CZ25" s="114">
        <f t="shared" si="141"/>
        <v>0</v>
      </c>
      <c r="DA25" s="114">
        <f t="shared" si="141"/>
        <v>0</v>
      </c>
      <c r="DB25" s="114">
        <f t="shared" si="141"/>
        <v>0</v>
      </c>
      <c r="DC25" s="114">
        <f t="shared" si="141"/>
        <v>0</v>
      </c>
      <c r="DD25" s="114">
        <f t="shared" si="141"/>
        <v>0</v>
      </c>
      <c r="DE25" s="114">
        <f t="shared" si="141"/>
        <v>0</v>
      </c>
      <c r="DF25" s="114">
        <f t="shared" si="141"/>
        <v>0</v>
      </c>
      <c r="DG25" s="114">
        <f t="shared" si="141"/>
        <v>0</v>
      </c>
      <c r="DH25" s="114">
        <f t="shared" si="141"/>
        <v>0</v>
      </c>
      <c r="DI25" s="114">
        <f t="shared" si="141"/>
        <v>0</v>
      </c>
      <c r="DJ25" s="114">
        <f t="shared" si="141"/>
        <v>0</v>
      </c>
      <c r="DK25" s="114">
        <f t="shared" si="141"/>
        <v>0</v>
      </c>
      <c r="DL25" s="114">
        <f t="shared" si="141"/>
        <v>0</v>
      </c>
      <c r="DM25" s="114">
        <f t="shared" si="141"/>
        <v>0</v>
      </c>
      <c r="DN25" s="114">
        <f t="shared" si="141"/>
        <v>0</v>
      </c>
      <c r="DO25" s="114">
        <f t="shared" si="141"/>
        <v>0</v>
      </c>
      <c r="DP25" s="114">
        <f t="shared" si="141"/>
        <v>0</v>
      </c>
      <c r="DQ25" s="115">
        <f t="shared" si="141"/>
        <v>0</v>
      </c>
    </row>
    <row r="26" spans="1:121" ht="18" customHeight="1" x14ac:dyDescent="0.3">
      <c r="A26" s="113" t="s">
        <v>199</v>
      </c>
      <c r="B26" s="114">
        <v>0</v>
      </c>
      <c r="C26" s="114">
        <f t="shared" ref="C26:R27" si="142">B26+C14-C22</f>
        <v>0</v>
      </c>
      <c r="D26" s="114">
        <f t="shared" si="142"/>
        <v>0</v>
      </c>
      <c r="E26" s="114">
        <f t="shared" si="142"/>
        <v>0</v>
      </c>
      <c r="F26" s="114">
        <f t="shared" si="142"/>
        <v>0</v>
      </c>
      <c r="G26" s="114">
        <f t="shared" si="142"/>
        <v>0</v>
      </c>
      <c r="H26" s="114">
        <f t="shared" si="142"/>
        <v>0</v>
      </c>
      <c r="I26" s="114">
        <f t="shared" si="142"/>
        <v>0</v>
      </c>
      <c r="J26" s="114">
        <f t="shared" si="142"/>
        <v>0</v>
      </c>
      <c r="K26" s="114">
        <f t="shared" si="142"/>
        <v>0</v>
      </c>
      <c r="L26" s="114">
        <f t="shared" si="142"/>
        <v>200000000</v>
      </c>
      <c r="M26" s="114">
        <f t="shared" si="142"/>
        <v>195833333.33333334</v>
      </c>
      <c r="N26" s="114">
        <f t="shared" si="142"/>
        <v>191666666.66666669</v>
      </c>
      <c r="O26" s="114">
        <f t="shared" si="142"/>
        <v>187500000.00000003</v>
      </c>
      <c r="P26" s="114">
        <f t="shared" si="142"/>
        <v>183333333.33333337</v>
      </c>
      <c r="Q26" s="114">
        <f t="shared" si="142"/>
        <v>179166666.66666672</v>
      </c>
      <c r="R26" s="114">
        <f t="shared" si="142"/>
        <v>175000000.00000006</v>
      </c>
      <c r="S26" s="114">
        <f t="shared" si="140"/>
        <v>170833333.3333334</v>
      </c>
      <c r="T26" s="114">
        <f t="shared" si="140"/>
        <v>166666666.66666675</v>
      </c>
      <c r="U26" s="114">
        <f t="shared" si="140"/>
        <v>162500000.00000009</v>
      </c>
      <c r="V26" s="114">
        <f t="shared" si="140"/>
        <v>158333333.33333343</v>
      </c>
      <c r="W26" s="114">
        <f t="shared" si="140"/>
        <v>154166666.66666678</v>
      </c>
      <c r="X26" s="114">
        <f t="shared" si="140"/>
        <v>150000000.00000012</v>
      </c>
      <c r="Y26" s="114">
        <f t="shared" si="140"/>
        <v>145833333.33333346</v>
      </c>
      <c r="Z26" s="114">
        <f t="shared" si="140"/>
        <v>141666666.66666681</v>
      </c>
      <c r="AA26" s="114">
        <f t="shared" si="140"/>
        <v>137500000.00000015</v>
      </c>
      <c r="AB26" s="114">
        <f t="shared" si="140"/>
        <v>133333333.33333348</v>
      </c>
      <c r="AC26" s="114">
        <f t="shared" si="140"/>
        <v>129166666.66666681</v>
      </c>
      <c r="AD26" s="114">
        <f t="shared" si="140"/>
        <v>125000000.00000013</v>
      </c>
      <c r="AE26" s="114">
        <f t="shared" si="140"/>
        <v>120833333.33333346</v>
      </c>
      <c r="AF26" s="114">
        <f t="shared" si="140"/>
        <v>116666666.66666679</v>
      </c>
      <c r="AG26" s="114">
        <f t="shared" si="140"/>
        <v>112500000.00000012</v>
      </c>
      <c r="AH26" s="114">
        <f t="shared" si="140"/>
        <v>108333333.33333345</v>
      </c>
      <c r="AI26" s="114">
        <f t="shared" si="140"/>
        <v>104166666.66666678</v>
      </c>
      <c r="AJ26" s="114">
        <f t="shared" si="140"/>
        <v>100000000.0000001</v>
      </c>
      <c r="AK26" s="114">
        <f t="shared" si="140"/>
        <v>95833333.333333433</v>
      </c>
      <c r="AL26" s="114">
        <f t="shared" si="140"/>
        <v>91666666.666666761</v>
      </c>
      <c r="AM26" s="114">
        <f t="shared" si="140"/>
        <v>87500000.000000089</v>
      </c>
      <c r="AN26" s="114">
        <f t="shared" si="140"/>
        <v>83333333.333333418</v>
      </c>
      <c r="AO26" s="114">
        <f t="shared" si="140"/>
        <v>79166666.666666746</v>
      </c>
      <c r="AP26" s="114">
        <f t="shared" si="140"/>
        <v>75000000.000000075</v>
      </c>
      <c r="AQ26" s="114">
        <f t="shared" si="140"/>
        <v>70833333.333333403</v>
      </c>
      <c r="AR26" s="114">
        <f t="shared" si="140"/>
        <v>66666666.666666739</v>
      </c>
      <c r="AS26" s="114">
        <f t="shared" si="140"/>
        <v>62500000.000000075</v>
      </c>
      <c r="AT26" s="114">
        <f t="shared" si="140"/>
        <v>58333333.33333341</v>
      </c>
      <c r="AU26" s="114">
        <f t="shared" si="140"/>
        <v>54166666.666666746</v>
      </c>
      <c r="AV26" s="114">
        <f t="shared" si="140"/>
        <v>50000000.000000082</v>
      </c>
      <c r="AW26" s="114">
        <f t="shared" si="140"/>
        <v>45833333.333333418</v>
      </c>
      <c r="AX26" s="114">
        <f t="shared" si="140"/>
        <v>41666666.666666754</v>
      </c>
      <c r="AY26" s="114">
        <f t="shared" si="140"/>
        <v>37500000.000000089</v>
      </c>
      <c r="AZ26" s="114">
        <f t="shared" si="140"/>
        <v>33333333.333333421</v>
      </c>
      <c r="BA26" s="114">
        <f t="shared" si="140"/>
        <v>29166666.666666754</v>
      </c>
      <c r="BB26" s="114">
        <f t="shared" si="140"/>
        <v>25000000.000000086</v>
      </c>
      <c r="BC26" s="114">
        <f t="shared" si="140"/>
        <v>20833333.333333418</v>
      </c>
      <c r="BD26" s="114">
        <f t="shared" si="140"/>
        <v>16666666.666666752</v>
      </c>
      <c r="BE26" s="114">
        <f t="shared" si="140"/>
        <v>12500000.000000086</v>
      </c>
      <c r="BF26" s="114">
        <f t="shared" si="140"/>
        <v>8333333.3333334196</v>
      </c>
      <c r="BG26" s="114">
        <f t="shared" si="140"/>
        <v>4166666.6666667531</v>
      </c>
      <c r="BH26" s="114">
        <f t="shared" si="140"/>
        <v>8.6612999439239502E-8</v>
      </c>
      <c r="BI26" s="114">
        <f t="shared" si="140"/>
        <v>0</v>
      </c>
      <c r="BJ26" s="114">
        <f t="shared" si="140"/>
        <v>0</v>
      </c>
      <c r="BK26" s="114">
        <f t="shared" si="140"/>
        <v>0</v>
      </c>
      <c r="BL26" s="114">
        <f t="shared" si="140"/>
        <v>0</v>
      </c>
      <c r="BM26" s="114">
        <f t="shared" si="140"/>
        <v>0</v>
      </c>
      <c r="BN26" s="114">
        <f t="shared" si="140"/>
        <v>0</v>
      </c>
      <c r="BO26" s="114">
        <f t="shared" si="140"/>
        <v>0</v>
      </c>
      <c r="BP26" s="114">
        <f t="shared" si="141"/>
        <v>0</v>
      </c>
      <c r="BQ26" s="114">
        <f t="shared" si="141"/>
        <v>0</v>
      </c>
      <c r="BR26" s="114">
        <f t="shared" si="141"/>
        <v>0</v>
      </c>
      <c r="BS26" s="114">
        <f t="shared" si="141"/>
        <v>0</v>
      </c>
      <c r="BT26" s="114">
        <f t="shared" si="141"/>
        <v>0</v>
      </c>
      <c r="BU26" s="114">
        <f t="shared" si="141"/>
        <v>0</v>
      </c>
      <c r="BV26" s="114">
        <f t="shared" si="141"/>
        <v>0</v>
      </c>
      <c r="BW26" s="114">
        <f t="shared" si="141"/>
        <v>0</v>
      </c>
      <c r="BX26" s="114">
        <f t="shared" si="141"/>
        <v>0</v>
      </c>
      <c r="BY26" s="114">
        <f t="shared" si="141"/>
        <v>0</v>
      </c>
      <c r="BZ26" s="114">
        <f t="shared" si="141"/>
        <v>0</v>
      </c>
      <c r="CA26" s="114">
        <f t="shared" si="141"/>
        <v>0</v>
      </c>
      <c r="CB26" s="114">
        <f t="shared" si="141"/>
        <v>0</v>
      </c>
      <c r="CC26" s="114">
        <f t="shared" si="141"/>
        <v>0</v>
      </c>
      <c r="CD26" s="114">
        <f t="shared" si="141"/>
        <v>0</v>
      </c>
      <c r="CE26" s="114">
        <f t="shared" si="141"/>
        <v>0</v>
      </c>
      <c r="CF26" s="114">
        <f t="shared" si="141"/>
        <v>0</v>
      </c>
      <c r="CG26" s="114">
        <f t="shared" si="141"/>
        <v>0</v>
      </c>
      <c r="CH26" s="114">
        <f t="shared" si="141"/>
        <v>0</v>
      </c>
      <c r="CI26" s="114">
        <f t="shared" si="141"/>
        <v>0</v>
      </c>
      <c r="CJ26" s="114">
        <f t="shared" si="141"/>
        <v>0</v>
      </c>
      <c r="CK26" s="114">
        <f t="shared" si="141"/>
        <v>0</v>
      </c>
      <c r="CL26" s="114">
        <f t="shared" si="141"/>
        <v>0</v>
      </c>
      <c r="CM26" s="114">
        <f t="shared" si="141"/>
        <v>0</v>
      </c>
      <c r="CN26" s="114">
        <f t="shared" si="141"/>
        <v>0</v>
      </c>
      <c r="CO26" s="114">
        <f t="shared" si="141"/>
        <v>0</v>
      </c>
      <c r="CP26" s="114">
        <f t="shared" si="141"/>
        <v>0</v>
      </c>
      <c r="CQ26" s="114">
        <f t="shared" si="141"/>
        <v>0</v>
      </c>
      <c r="CR26" s="114">
        <f t="shared" si="141"/>
        <v>0</v>
      </c>
      <c r="CS26" s="114">
        <f t="shared" si="141"/>
        <v>0</v>
      </c>
      <c r="CT26" s="114">
        <f t="shared" si="141"/>
        <v>0</v>
      </c>
      <c r="CU26" s="114">
        <f t="shared" si="141"/>
        <v>0</v>
      </c>
      <c r="CV26" s="114">
        <f t="shared" si="141"/>
        <v>0</v>
      </c>
      <c r="CW26" s="114">
        <f t="shared" si="141"/>
        <v>0</v>
      </c>
      <c r="CX26" s="114">
        <f t="shared" si="141"/>
        <v>0</v>
      </c>
      <c r="CY26" s="114">
        <f t="shared" si="141"/>
        <v>0</v>
      </c>
      <c r="CZ26" s="114">
        <f t="shared" si="141"/>
        <v>0</v>
      </c>
      <c r="DA26" s="114">
        <f t="shared" si="141"/>
        <v>0</v>
      </c>
      <c r="DB26" s="114">
        <f t="shared" si="141"/>
        <v>0</v>
      </c>
      <c r="DC26" s="114">
        <f t="shared" si="141"/>
        <v>0</v>
      </c>
      <c r="DD26" s="114">
        <f t="shared" si="141"/>
        <v>0</v>
      </c>
      <c r="DE26" s="114">
        <f t="shared" si="141"/>
        <v>0</v>
      </c>
      <c r="DF26" s="114">
        <f t="shared" si="141"/>
        <v>0</v>
      </c>
      <c r="DG26" s="114">
        <f t="shared" si="141"/>
        <v>0</v>
      </c>
      <c r="DH26" s="114">
        <f t="shared" si="141"/>
        <v>0</v>
      </c>
      <c r="DI26" s="114">
        <f t="shared" si="141"/>
        <v>0</v>
      </c>
      <c r="DJ26" s="114">
        <f t="shared" si="141"/>
        <v>0</v>
      </c>
      <c r="DK26" s="114">
        <f t="shared" si="141"/>
        <v>0</v>
      </c>
      <c r="DL26" s="114">
        <f t="shared" si="141"/>
        <v>0</v>
      </c>
      <c r="DM26" s="114">
        <f t="shared" si="141"/>
        <v>0</v>
      </c>
      <c r="DN26" s="114">
        <f t="shared" si="141"/>
        <v>0</v>
      </c>
      <c r="DO26" s="114">
        <f t="shared" si="141"/>
        <v>0</v>
      </c>
      <c r="DP26" s="114">
        <f t="shared" si="141"/>
        <v>0</v>
      </c>
      <c r="DQ26" s="115">
        <f t="shared" si="141"/>
        <v>0</v>
      </c>
    </row>
    <row r="27" spans="1:121" s="74" customFormat="1" ht="18" customHeight="1" thickBot="1" x14ac:dyDescent="0.35">
      <c r="A27" s="187" t="s">
        <v>200</v>
      </c>
      <c r="B27" s="188">
        <v>0</v>
      </c>
      <c r="C27" s="188">
        <f t="shared" si="142"/>
        <v>0</v>
      </c>
      <c r="D27" s="188">
        <f t="shared" ref="D27:BO27" si="143">C27+D15-D23</f>
        <v>0</v>
      </c>
      <c r="E27" s="188">
        <f t="shared" si="143"/>
        <v>0</v>
      </c>
      <c r="F27" s="188">
        <f t="shared" si="143"/>
        <v>0</v>
      </c>
      <c r="G27" s="188">
        <f t="shared" si="143"/>
        <v>0</v>
      </c>
      <c r="H27" s="188">
        <f t="shared" si="143"/>
        <v>0</v>
      </c>
      <c r="I27" s="188">
        <f t="shared" si="143"/>
        <v>0</v>
      </c>
      <c r="J27" s="188">
        <f t="shared" si="143"/>
        <v>0</v>
      </c>
      <c r="K27" s="188">
        <f t="shared" si="143"/>
        <v>0</v>
      </c>
      <c r="L27" s="188">
        <f t="shared" si="143"/>
        <v>0</v>
      </c>
      <c r="M27" s="188">
        <f t="shared" si="143"/>
        <v>0</v>
      </c>
      <c r="N27" s="188">
        <f t="shared" si="143"/>
        <v>0</v>
      </c>
      <c r="O27" s="188">
        <f t="shared" si="143"/>
        <v>0</v>
      </c>
      <c r="P27" s="188">
        <f t="shared" si="143"/>
        <v>0</v>
      </c>
      <c r="Q27" s="188">
        <f t="shared" si="143"/>
        <v>0</v>
      </c>
      <c r="R27" s="188">
        <f t="shared" si="143"/>
        <v>0</v>
      </c>
      <c r="S27" s="188">
        <f t="shared" si="143"/>
        <v>0</v>
      </c>
      <c r="T27" s="188">
        <f t="shared" si="143"/>
        <v>0</v>
      </c>
      <c r="U27" s="188">
        <f t="shared" si="143"/>
        <v>0</v>
      </c>
      <c r="V27" s="188">
        <f t="shared" si="143"/>
        <v>0</v>
      </c>
      <c r="W27" s="188">
        <f t="shared" si="143"/>
        <v>0</v>
      </c>
      <c r="X27" s="188">
        <f t="shared" si="143"/>
        <v>0</v>
      </c>
      <c r="Y27" s="188">
        <f t="shared" si="143"/>
        <v>0</v>
      </c>
      <c r="Z27" s="188">
        <f t="shared" si="143"/>
        <v>0</v>
      </c>
      <c r="AA27" s="188">
        <f t="shared" si="143"/>
        <v>0</v>
      </c>
      <c r="AB27" s="188">
        <f t="shared" si="143"/>
        <v>0</v>
      </c>
      <c r="AC27" s="188">
        <f t="shared" si="143"/>
        <v>0</v>
      </c>
      <c r="AD27" s="188">
        <f t="shared" si="143"/>
        <v>0</v>
      </c>
      <c r="AE27" s="188">
        <f t="shared" si="143"/>
        <v>0</v>
      </c>
      <c r="AF27" s="188">
        <f t="shared" si="143"/>
        <v>0</v>
      </c>
      <c r="AG27" s="188">
        <f t="shared" si="143"/>
        <v>0</v>
      </c>
      <c r="AH27" s="188">
        <f t="shared" si="143"/>
        <v>0</v>
      </c>
      <c r="AI27" s="188">
        <f t="shared" si="143"/>
        <v>0</v>
      </c>
      <c r="AJ27" s="188">
        <f t="shared" si="143"/>
        <v>250000000</v>
      </c>
      <c r="AK27" s="188">
        <f t="shared" si="143"/>
        <v>247395833.33333334</v>
      </c>
      <c r="AL27" s="188">
        <f t="shared" si="143"/>
        <v>244791666.66666669</v>
      </c>
      <c r="AM27" s="188">
        <f t="shared" si="143"/>
        <v>242187500.00000003</v>
      </c>
      <c r="AN27" s="188">
        <f t="shared" si="143"/>
        <v>239583333.33333337</v>
      </c>
      <c r="AO27" s="188">
        <f t="shared" si="143"/>
        <v>236979166.66666672</v>
      </c>
      <c r="AP27" s="188">
        <f t="shared" si="143"/>
        <v>234375000.00000006</v>
      </c>
      <c r="AQ27" s="188">
        <f t="shared" si="143"/>
        <v>231770833.3333334</v>
      </c>
      <c r="AR27" s="188">
        <f t="shared" si="143"/>
        <v>229166666.66666675</v>
      </c>
      <c r="AS27" s="188">
        <f t="shared" si="143"/>
        <v>226562500.00000009</v>
      </c>
      <c r="AT27" s="188">
        <f t="shared" si="143"/>
        <v>223958333.33333343</v>
      </c>
      <c r="AU27" s="188">
        <f t="shared" si="143"/>
        <v>221354166.66666678</v>
      </c>
      <c r="AV27" s="188">
        <f t="shared" si="143"/>
        <v>218750000.00000012</v>
      </c>
      <c r="AW27" s="188">
        <f t="shared" si="143"/>
        <v>216145833.33333346</v>
      </c>
      <c r="AX27" s="188">
        <f t="shared" si="143"/>
        <v>213541666.66666681</v>
      </c>
      <c r="AY27" s="188">
        <f t="shared" si="143"/>
        <v>210937500.00000015</v>
      </c>
      <c r="AZ27" s="188">
        <f t="shared" si="143"/>
        <v>208333333.33333349</v>
      </c>
      <c r="BA27" s="188">
        <f t="shared" si="143"/>
        <v>205729166.66666684</v>
      </c>
      <c r="BB27" s="188">
        <f t="shared" si="143"/>
        <v>203125000.00000018</v>
      </c>
      <c r="BC27" s="188">
        <f t="shared" si="143"/>
        <v>200520833.33333352</v>
      </c>
      <c r="BD27" s="188">
        <f t="shared" si="143"/>
        <v>197916666.66666687</v>
      </c>
      <c r="BE27" s="188">
        <f t="shared" si="143"/>
        <v>195312500.00000021</v>
      </c>
      <c r="BF27" s="188">
        <f t="shared" si="143"/>
        <v>192708333.33333355</v>
      </c>
      <c r="BG27" s="188">
        <f t="shared" si="143"/>
        <v>190104166.6666669</v>
      </c>
      <c r="BH27" s="188">
        <f t="shared" si="143"/>
        <v>187500000.00000024</v>
      </c>
      <c r="BI27" s="188">
        <f t="shared" si="143"/>
        <v>184895833.33333358</v>
      </c>
      <c r="BJ27" s="188">
        <f t="shared" si="143"/>
        <v>182291666.66666692</v>
      </c>
      <c r="BK27" s="188">
        <f t="shared" si="143"/>
        <v>179687500.00000027</v>
      </c>
      <c r="BL27" s="188">
        <f t="shared" si="143"/>
        <v>177083333.33333361</v>
      </c>
      <c r="BM27" s="188">
        <f t="shared" si="143"/>
        <v>174479166.66666695</v>
      </c>
      <c r="BN27" s="188">
        <f t="shared" si="143"/>
        <v>171875000.0000003</v>
      </c>
      <c r="BO27" s="188">
        <f t="shared" si="143"/>
        <v>169270833.33333364</v>
      </c>
      <c r="BP27" s="188">
        <f t="shared" si="141"/>
        <v>166666666.66666698</v>
      </c>
      <c r="BQ27" s="188">
        <f t="shared" si="141"/>
        <v>164062500.00000033</v>
      </c>
      <c r="BR27" s="188">
        <f t="shared" si="141"/>
        <v>161458333.33333367</v>
      </c>
      <c r="BS27" s="188">
        <f t="shared" si="141"/>
        <v>158854166.66666701</v>
      </c>
      <c r="BT27" s="188">
        <f t="shared" si="141"/>
        <v>156250000.00000036</v>
      </c>
      <c r="BU27" s="188">
        <f t="shared" si="141"/>
        <v>153645833.3333337</v>
      </c>
      <c r="BV27" s="188">
        <f t="shared" si="141"/>
        <v>151041666.66666704</v>
      </c>
      <c r="BW27" s="188">
        <f t="shared" si="141"/>
        <v>148437500.00000039</v>
      </c>
      <c r="BX27" s="188">
        <f t="shared" si="141"/>
        <v>145833333.33333373</v>
      </c>
      <c r="BY27" s="188">
        <f t="shared" si="141"/>
        <v>143229166.66666707</v>
      </c>
      <c r="BZ27" s="188">
        <f t="shared" si="141"/>
        <v>140625000.00000042</v>
      </c>
      <c r="CA27" s="188">
        <f t="shared" si="141"/>
        <v>138020833.33333376</v>
      </c>
      <c r="CB27" s="188">
        <f t="shared" si="141"/>
        <v>135416666.6666671</v>
      </c>
      <c r="CC27" s="188">
        <f t="shared" si="141"/>
        <v>132812500.00000043</v>
      </c>
      <c r="CD27" s="188">
        <f t="shared" si="141"/>
        <v>130208333.33333376</v>
      </c>
      <c r="CE27" s="188">
        <f t="shared" si="141"/>
        <v>127604166.66666709</v>
      </c>
      <c r="CF27" s="188">
        <f t="shared" si="141"/>
        <v>125000000.00000042</v>
      </c>
      <c r="CG27" s="188">
        <f t="shared" si="141"/>
        <v>122395833.33333375</v>
      </c>
      <c r="CH27" s="188">
        <f t="shared" si="141"/>
        <v>119791666.66666707</v>
      </c>
      <c r="CI27" s="188">
        <f t="shared" si="141"/>
        <v>117187500.0000004</v>
      </c>
      <c r="CJ27" s="188">
        <f t="shared" si="141"/>
        <v>114583333.33333373</v>
      </c>
      <c r="CK27" s="188">
        <f t="shared" si="141"/>
        <v>111979166.66666706</v>
      </c>
      <c r="CL27" s="188">
        <f t="shared" si="141"/>
        <v>109375000.00000039</v>
      </c>
      <c r="CM27" s="188">
        <f t="shared" si="141"/>
        <v>106770833.33333372</v>
      </c>
      <c r="CN27" s="188">
        <f t="shared" si="141"/>
        <v>104166666.66666704</v>
      </c>
      <c r="CO27" s="188">
        <f t="shared" si="141"/>
        <v>101562500.00000037</v>
      </c>
      <c r="CP27" s="188">
        <f t="shared" si="141"/>
        <v>98958333.333333701</v>
      </c>
      <c r="CQ27" s="188">
        <f t="shared" si="141"/>
        <v>96354166.666667029</v>
      </c>
      <c r="CR27" s="188">
        <f t="shared" si="141"/>
        <v>93750000.000000358</v>
      </c>
      <c r="CS27" s="188">
        <f t="shared" si="141"/>
        <v>91145833.333333686</v>
      </c>
      <c r="CT27" s="188">
        <f t="shared" si="141"/>
        <v>88541666.666667014</v>
      </c>
      <c r="CU27" s="188">
        <f t="shared" si="141"/>
        <v>85937500.000000343</v>
      </c>
      <c r="CV27" s="188">
        <f t="shared" si="141"/>
        <v>83333333.333333671</v>
      </c>
      <c r="CW27" s="188">
        <f t="shared" si="141"/>
        <v>80729166.666666999</v>
      </c>
      <c r="CX27" s="188">
        <f t="shared" si="141"/>
        <v>78125000.000000328</v>
      </c>
      <c r="CY27" s="188">
        <f t="shared" si="141"/>
        <v>75520833.333333656</v>
      </c>
      <c r="CZ27" s="188">
        <f t="shared" si="141"/>
        <v>72916666.666666985</v>
      </c>
      <c r="DA27" s="188">
        <f t="shared" si="141"/>
        <v>70312500.000000313</v>
      </c>
      <c r="DB27" s="188">
        <f t="shared" si="141"/>
        <v>67708333.333333641</v>
      </c>
      <c r="DC27" s="188">
        <f t="shared" si="141"/>
        <v>65104166.666666977</v>
      </c>
      <c r="DD27" s="188">
        <f t="shared" si="141"/>
        <v>62500000.000000313</v>
      </c>
      <c r="DE27" s="188">
        <f t="shared" si="141"/>
        <v>59895833.333333649</v>
      </c>
      <c r="DF27" s="188">
        <f t="shared" si="141"/>
        <v>57291666.666666985</v>
      </c>
      <c r="DG27" s="188">
        <f t="shared" si="141"/>
        <v>54687500.00000032</v>
      </c>
      <c r="DH27" s="188">
        <f t="shared" si="141"/>
        <v>52083333.333333656</v>
      </c>
      <c r="DI27" s="188">
        <f t="shared" si="141"/>
        <v>49479166.666666992</v>
      </c>
      <c r="DJ27" s="188">
        <f t="shared" si="141"/>
        <v>46875000.000000328</v>
      </c>
      <c r="DK27" s="188">
        <f t="shared" si="141"/>
        <v>44270833.333333664</v>
      </c>
      <c r="DL27" s="188">
        <f t="shared" si="141"/>
        <v>41666666.666666999</v>
      </c>
      <c r="DM27" s="188">
        <f t="shared" si="141"/>
        <v>39062500.000000335</v>
      </c>
      <c r="DN27" s="188">
        <f t="shared" si="141"/>
        <v>36458333.333333671</v>
      </c>
      <c r="DO27" s="188">
        <f t="shared" si="141"/>
        <v>33854166.666667007</v>
      </c>
      <c r="DP27" s="188">
        <f t="shared" si="141"/>
        <v>31250000.000000339</v>
      </c>
      <c r="DQ27" s="189">
        <f t="shared" si="141"/>
        <v>28645833.333333671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Свод</vt:lpstr>
      <vt:lpstr>Модель продаж</vt:lpstr>
      <vt:lpstr>Модель поступления ДС</vt:lpstr>
      <vt:lpstr>Модель закупок</vt:lpstr>
      <vt:lpstr>Модель расчётов с персоналом</vt:lpstr>
      <vt:lpstr>Модель операционных расходов</vt:lpstr>
      <vt:lpstr>Модель налогов</vt:lpstr>
      <vt:lpstr>Модель изъятия прибыли</vt:lpstr>
      <vt:lpstr>Модель кредитования</vt:lpstr>
      <vt:lpstr>Модель инвестиций</vt:lpstr>
      <vt:lpstr>PL</vt:lpstr>
      <vt:lpstr>CF</vt:lpstr>
      <vt:lpstr>BS</vt:lpstr>
      <vt:lpstr>годовойтемп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2015-04-20T19:12:27Z</dcterms:created>
  <dcterms:modified xsi:type="dcterms:W3CDTF">2015-04-23T18:43:11Z</dcterms:modified>
</cp:coreProperties>
</file>